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Φύλλο1!$J$57:$J$69</definedName>
    <definedName name="solver_lhs6" localSheetId="0" hidden="1">Φύλλο1!$N$57:$N$69</definedName>
    <definedName name="solver_lhs7" localSheetId="0" hidden="1">Φύλλο1!$R$57:$R$69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Φύλλο1!$N$10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Φύλλο1!$L$57:$L$69</definedName>
    <definedName name="solver_rhs6" localSheetId="0" hidden="1">Φύλλο1!$P$57:$P$69</definedName>
    <definedName name="solver_rhs7" localSheetId="0" hidden="1">Φύλλο1!$T$57:$T$69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R89" i="1"/>
  <c r="R90"/>
  <c r="R91"/>
  <c r="R92"/>
  <c r="R93"/>
  <c r="R94"/>
  <c r="R95"/>
  <c r="R96"/>
  <c r="R97"/>
  <c r="R98"/>
  <c r="R99"/>
  <c r="R100"/>
  <c r="R101"/>
  <c r="P101"/>
  <c r="N89"/>
  <c r="N90"/>
  <c r="N91"/>
  <c r="N92"/>
  <c r="N93"/>
  <c r="N94"/>
  <c r="N95"/>
  <c r="N96"/>
  <c r="N97"/>
  <c r="N98"/>
  <c r="N99"/>
  <c r="N100"/>
  <c r="N101"/>
  <c r="L101"/>
  <c r="J105"/>
  <c r="J106"/>
  <c r="J107"/>
  <c r="J108"/>
  <c r="J109"/>
  <c r="J110"/>
  <c r="J111"/>
  <c r="J112"/>
  <c r="J113"/>
  <c r="J114"/>
  <c r="J115"/>
  <c r="J116"/>
  <c r="J117"/>
  <c r="H117"/>
  <c r="J104"/>
  <c r="J89"/>
  <c r="J90"/>
  <c r="J91"/>
  <c r="J92"/>
  <c r="J93"/>
  <c r="J94"/>
  <c r="J95"/>
  <c r="J96"/>
  <c r="J97"/>
  <c r="J98"/>
  <c r="J99"/>
  <c r="J100"/>
  <c r="J101"/>
  <c r="H101"/>
  <c r="R88"/>
  <c r="N88"/>
  <c r="J88"/>
  <c r="F89"/>
  <c r="F90"/>
  <c r="F91"/>
  <c r="F92"/>
  <c r="F93"/>
  <c r="F94"/>
  <c r="F95"/>
  <c r="F96"/>
  <c r="F97"/>
  <c r="F98"/>
  <c r="F99"/>
  <c r="F100"/>
  <c r="F101"/>
  <c r="F88"/>
  <c r="D101"/>
  <c r="R58"/>
  <c r="R59"/>
  <c r="R60"/>
  <c r="R61"/>
  <c r="R62"/>
  <c r="R63"/>
  <c r="R64"/>
  <c r="R65"/>
  <c r="R66"/>
  <c r="R67"/>
  <c r="R68"/>
  <c r="R6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9"/>
  <c r="Q21"/>
  <c r="Q22"/>
  <c r="Q23"/>
  <c r="Q24"/>
  <c r="Q25"/>
  <c r="Q26"/>
  <c r="Q27"/>
  <c r="Q28"/>
  <c r="Q29"/>
  <c r="Q30"/>
  <c r="Q31"/>
  <c r="Q32"/>
  <c r="Q33"/>
  <c r="Q20"/>
  <c r="P58"/>
  <c r="P59"/>
  <c r="P60"/>
  <c r="P61"/>
  <c r="P62"/>
  <c r="P63"/>
  <c r="P64"/>
  <c r="P65"/>
  <c r="P66"/>
  <c r="P67"/>
  <c r="P68"/>
  <c r="P69"/>
  <c r="L58"/>
  <c r="L59"/>
  <c r="L60"/>
  <c r="L61"/>
  <c r="L62"/>
  <c r="L63"/>
  <c r="L64"/>
  <c r="L65"/>
  <c r="L66"/>
  <c r="L67"/>
  <c r="L68"/>
  <c r="L69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N10" s="1"/>
  <c r="N8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6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0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N4" l="1"/>
  <c r="L98"/>
  <c r="L94"/>
  <c r="L90"/>
  <c r="P96"/>
  <c r="P92"/>
  <c r="L99"/>
  <c r="L95"/>
  <c r="L91"/>
  <c r="P97"/>
  <c r="P93"/>
  <c r="P89"/>
  <c r="L100"/>
  <c r="L96"/>
  <c r="L92"/>
  <c r="P98"/>
  <c r="P94"/>
  <c r="P90"/>
  <c r="L97"/>
  <c r="L93"/>
  <c r="L89"/>
  <c r="P99"/>
  <c r="P95"/>
  <c r="P91"/>
  <c r="N54"/>
  <c r="N50"/>
  <c r="N46"/>
  <c r="R53"/>
  <c r="R49"/>
  <c r="R45"/>
  <c r="J68"/>
  <c r="J64"/>
  <c r="J60"/>
  <c r="N66"/>
  <c r="N62"/>
  <c r="N58"/>
  <c r="H100"/>
  <c r="H96"/>
  <c r="H92"/>
  <c r="H112"/>
  <c r="H108"/>
  <c r="N53"/>
  <c r="N49"/>
  <c r="N45"/>
  <c r="R52"/>
  <c r="R48"/>
  <c r="R44"/>
  <c r="J67"/>
  <c r="J63"/>
  <c r="J59"/>
  <c r="N69"/>
  <c r="N65"/>
  <c r="N61"/>
  <c r="D88"/>
  <c r="H88"/>
  <c r="P88"/>
  <c r="H99"/>
  <c r="H95"/>
  <c r="H91"/>
  <c r="H104"/>
  <c r="H115"/>
  <c r="H111"/>
  <c r="H107"/>
  <c r="N52"/>
  <c r="N48"/>
  <c r="N44"/>
  <c r="R51"/>
  <c r="R47"/>
  <c r="R43"/>
  <c r="J66"/>
  <c r="J62"/>
  <c r="J58"/>
  <c r="N68"/>
  <c r="N64"/>
  <c r="N60"/>
  <c r="H98"/>
  <c r="H94"/>
  <c r="H90"/>
  <c r="H114"/>
  <c r="H110"/>
  <c r="H106"/>
  <c r="N51"/>
  <c r="N47"/>
  <c r="N43"/>
  <c r="R54"/>
  <c r="R50"/>
  <c r="R46"/>
  <c r="J69"/>
  <c r="J65"/>
  <c r="J61"/>
  <c r="N67"/>
  <c r="N63"/>
  <c r="N59"/>
  <c r="L88"/>
  <c r="H97"/>
  <c r="H93"/>
  <c r="H89"/>
  <c r="H113"/>
  <c r="H109"/>
  <c r="H105"/>
  <c r="B39"/>
  <c r="B40" l="1"/>
  <c r="D89"/>
  <c r="J44"/>
  <c r="B41" l="1"/>
  <c r="D90"/>
  <c r="J45"/>
  <c r="B42" l="1"/>
  <c r="D91"/>
  <c r="J46"/>
  <c r="B43" l="1"/>
  <c r="D92"/>
  <c r="J47"/>
  <c r="B44" l="1"/>
  <c r="D93"/>
  <c r="J48"/>
  <c r="B45" l="1"/>
  <c r="D94"/>
  <c r="J49"/>
  <c r="B46" l="1"/>
  <c r="D95"/>
  <c r="J50"/>
  <c r="B47" l="1"/>
  <c r="D96"/>
  <c r="J51"/>
  <c r="B48" l="1"/>
  <c r="D97"/>
  <c r="J52"/>
  <c r="B49" l="1"/>
  <c r="D98"/>
  <c r="J53"/>
  <c r="B50" l="1"/>
  <c r="N6" s="1"/>
  <c r="D99"/>
  <c r="J54"/>
  <c r="D100" l="1"/>
  <c r="J55"/>
</calcChain>
</file>

<file path=xl/sharedStrings.xml><?xml version="1.0" encoding="utf-8"?>
<sst xmlns="http://schemas.openxmlformats.org/spreadsheetml/2006/main" count="248" uniqueCount="38">
  <si>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</si>
  <si>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</si>
  <si>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</si>
  <si>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</si>
  <si>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</si>
  <si>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</si>
  <si>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</si>
  <si>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</si>
  <si>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</si>
  <si>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</si>
  <si>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</si>
  <si>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</si>
  <si>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</si>
  <si>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</si>
  <si>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</si>
  <si>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</si>
  <si>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</si>
  <si>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</si>
  <si>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</si>
  <si>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</si>
  <si>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</si>
  <si>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Μεγιστο Κέρδος</t>
  </si>
  <si>
    <t>συνολο κρ-μπ-φι</t>
  </si>
  <si>
    <t>συνολο καρ-φρα</t>
  </si>
  <si>
    <t>Ελαχιστο Αποθεμα</t>
  </si>
  <si>
    <t>Ελ αξια αποθεματο</t>
  </si>
  <si>
    <t>ελαχιστο κοστος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</si>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</sst>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258" name="OpenSolver1"/>
        <xdr:cNvSpPr/>
      </xdr:nvSpPr>
      <xdr:spPr>
        <a:xfrm>
          <a:off x="6162675" y="3619500"/>
          <a:ext cx="357187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259" name="OpenSolver2"/>
        <xdr:cNvSpPr/>
      </xdr:nvSpPr>
      <xdr:spPr>
        <a:xfrm>
          <a:off x="8515350" y="1714500"/>
          <a:ext cx="60960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8</xdr:row>
      <xdr:rowOff>114300</xdr:rowOff>
    </xdr:from>
    <xdr:to>
      <xdr:col>13</xdr:col>
      <xdr:colOff>224739</xdr:colOff>
      <xdr:row>9</xdr:row>
      <xdr:rowOff>50800</xdr:rowOff>
    </xdr:to>
    <xdr:sp macro="" textlink="">
      <xdr:nvSpPr>
        <xdr:cNvPr id="260" name="OpenSolver3"/>
        <xdr:cNvSpPr/>
      </xdr:nvSpPr>
      <xdr:spPr>
        <a:xfrm>
          <a:off x="8509000" y="1638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61" name="OpenSolverQ20:Q33"/>
        <xdr:cNvSpPr/>
      </xdr:nvSpPr>
      <xdr:spPr>
        <a:xfrm>
          <a:off x="103441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262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263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264" name="OpenSolver7"/>
        <xdr:cNvCxnSpPr>
          <a:stCxn id="262" idx="3"/>
          <a:endCxn id="263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265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266" name="OpenSolver9"/>
        <xdr:cNvSpPr/>
      </xdr:nvSpPr>
      <xdr:spPr>
        <a:xfrm>
          <a:off x="85153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267" name="OpenSolver10"/>
        <xdr:cNvSpPr/>
      </xdr:nvSpPr>
      <xdr:spPr>
        <a:xfrm>
          <a:off x="97345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268" name="OpenSolver11"/>
        <xdr:cNvCxnSpPr>
          <a:stCxn id="266" idx="3"/>
          <a:endCxn id="267" idx="1"/>
        </xdr:cNvCxnSpPr>
      </xdr:nvCxnSpPr>
      <xdr:spPr>
        <a:xfrm>
          <a:off x="91249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269" name="OpenSolver12"/>
        <xdr:cNvSpPr/>
      </xdr:nvSpPr>
      <xdr:spPr>
        <a:xfrm>
          <a:off x="9239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270" name="OpenSolver13"/>
        <xdr:cNvSpPr/>
      </xdr:nvSpPr>
      <xdr:spPr>
        <a:xfrm>
          <a:off x="109537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271" name="OpenSolver14"/>
        <xdr:cNvSpPr/>
      </xdr:nvSpPr>
      <xdr:spPr>
        <a:xfrm>
          <a:off x="121729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272" name="OpenSolver15"/>
        <xdr:cNvCxnSpPr>
          <a:stCxn id="270" idx="3"/>
          <a:endCxn id="271" idx="1"/>
        </xdr:cNvCxnSpPr>
      </xdr:nvCxnSpPr>
      <xdr:spPr>
        <a:xfrm>
          <a:off x="115633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273" name="OpenSolver16"/>
        <xdr:cNvSpPr/>
      </xdr:nvSpPr>
      <xdr:spPr>
        <a:xfrm>
          <a:off x="116776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69</xdr:row>
      <xdr:rowOff>0</xdr:rowOff>
    </xdr:to>
    <xdr:sp macro="" textlink="">
      <xdr:nvSpPr>
        <xdr:cNvPr id="274" name="OpenSolver17"/>
        <xdr:cNvSpPr/>
      </xdr:nvSpPr>
      <xdr:spPr>
        <a:xfrm>
          <a:off x="5553075" y="10801350"/>
          <a:ext cx="609600" cy="2476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69</xdr:row>
      <xdr:rowOff>0</xdr:rowOff>
    </xdr:to>
    <xdr:sp macro="" textlink="">
      <xdr:nvSpPr>
        <xdr:cNvPr id="275" name="OpenSolver18"/>
        <xdr:cNvSpPr/>
      </xdr:nvSpPr>
      <xdr:spPr>
        <a:xfrm>
          <a:off x="6772275" y="10801350"/>
          <a:ext cx="609600" cy="2476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62</xdr:row>
      <xdr:rowOff>95250</xdr:rowOff>
    </xdr:from>
    <xdr:to>
      <xdr:col>11</xdr:col>
      <xdr:colOff>0</xdr:colOff>
      <xdr:row>62</xdr:row>
      <xdr:rowOff>95250</xdr:rowOff>
    </xdr:to>
    <xdr:cxnSp macro="">
      <xdr:nvCxnSpPr>
        <xdr:cNvPr id="276" name="OpenSolver19"/>
        <xdr:cNvCxnSpPr>
          <a:stCxn id="274" idx="3"/>
          <a:endCxn id="275" idx="1"/>
        </xdr:cNvCxnSpPr>
      </xdr:nvCxnSpPr>
      <xdr:spPr>
        <a:xfrm>
          <a:off x="6162675" y="1203960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61</xdr:row>
      <xdr:rowOff>158750</xdr:rowOff>
    </xdr:from>
    <xdr:to>
      <xdr:col>10</xdr:col>
      <xdr:colOff>495300</xdr:colOff>
      <xdr:row>63</xdr:row>
      <xdr:rowOff>31750</xdr:rowOff>
    </xdr:to>
    <xdr:sp macro="" textlink="">
      <xdr:nvSpPr>
        <xdr:cNvPr id="277" name="OpenSolver20"/>
        <xdr:cNvSpPr/>
      </xdr:nvSpPr>
      <xdr:spPr>
        <a:xfrm>
          <a:off x="6276975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69</xdr:row>
      <xdr:rowOff>0</xdr:rowOff>
    </xdr:to>
    <xdr:sp macro="" textlink="">
      <xdr:nvSpPr>
        <xdr:cNvPr id="278" name="OpenSolver21"/>
        <xdr:cNvSpPr/>
      </xdr:nvSpPr>
      <xdr:spPr>
        <a:xfrm>
          <a:off x="8515350" y="10801350"/>
          <a:ext cx="609600" cy="2476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69</xdr:row>
      <xdr:rowOff>0</xdr:rowOff>
    </xdr:to>
    <xdr:sp macro="" textlink="">
      <xdr:nvSpPr>
        <xdr:cNvPr id="279" name="OpenSolver22"/>
        <xdr:cNvSpPr/>
      </xdr:nvSpPr>
      <xdr:spPr>
        <a:xfrm>
          <a:off x="9734550" y="10801350"/>
          <a:ext cx="609600" cy="2476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62</xdr:row>
      <xdr:rowOff>95250</xdr:rowOff>
    </xdr:from>
    <xdr:to>
      <xdr:col>15</xdr:col>
      <xdr:colOff>0</xdr:colOff>
      <xdr:row>62</xdr:row>
      <xdr:rowOff>95250</xdr:rowOff>
    </xdr:to>
    <xdr:cxnSp macro="">
      <xdr:nvCxnSpPr>
        <xdr:cNvPr id="280" name="OpenSolver23"/>
        <xdr:cNvCxnSpPr>
          <a:stCxn id="278" idx="3"/>
          <a:endCxn id="279" idx="1"/>
        </xdr:cNvCxnSpPr>
      </xdr:nvCxnSpPr>
      <xdr:spPr>
        <a:xfrm>
          <a:off x="9124950" y="1203960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61</xdr:row>
      <xdr:rowOff>158750</xdr:rowOff>
    </xdr:from>
    <xdr:to>
      <xdr:col>14</xdr:col>
      <xdr:colOff>495300</xdr:colOff>
      <xdr:row>63</xdr:row>
      <xdr:rowOff>31750</xdr:rowOff>
    </xdr:to>
    <xdr:sp macro="" textlink="">
      <xdr:nvSpPr>
        <xdr:cNvPr id="281" name="OpenSolver24"/>
        <xdr:cNvSpPr/>
      </xdr:nvSpPr>
      <xdr:spPr>
        <a:xfrm>
          <a:off x="9239250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69</xdr:row>
      <xdr:rowOff>0</xdr:rowOff>
    </xdr:to>
    <xdr:sp macro="" textlink="">
      <xdr:nvSpPr>
        <xdr:cNvPr id="282" name="OpenSolver25"/>
        <xdr:cNvSpPr/>
      </xdr:nvSpPr>
      <xdr:spPr>
        <a:xfrm>
          <a:off x="10953750" y="10801350"/>
          <a:ext cx="609600" cy="2476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69</xdr:row>
      <xdr:rowOff>0</xdr:rowOff>
    </xdr:to>
    <xdr:sp macro="" textlink="">
      <xdr:nvSpPr>
        <xdr:cNvPr id="283" name="OpenSolver26"/>
        <xdr:cNvSpPr/>
      </xdr:nvSpPr>
      <xdr:spPr>
        <a:xfrm>
          <a:off x="12172950" y="10801350"/>
          <a:ext cx="609600" cy="2476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62</xdr:row>
      <xdr:rowOff>95250</xdr:rowOff>
    </xdr:from>
    <xdr:to>
      <xdr:col>19</xdr:col>
      <xdr:colOff>0</xdr:colOff>
      <xdr:row>62</xdr:row>
      <xdr:rowOff>95250</xdr:rowOff>
    </xdr:to>
    <xdr:cxnSp macro="">
      <xdr:nvCxnSpPr>
        <xdr:cNvPr id="284" name="OpenSolver27"/>
        <xdr:cNvCxnSpPr>
          <a:stCxn id="282" idx="3"/>
          <a:endCxn id="283" idx="1"/>
        </xdr:cNvCxnSpPr>
      </xdr:nvCxnSpPr>
      <xdr:spPr>
        <a:xfrm>
          <a:off x="11563350" y="12039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61</xdr:row>
      <xdr:rowOff>158750</xdr:rowOff>
    </xdr:from>
    <xdr:to>
      <xdr:col>18</xdr:col>
      <xdr:colOff>495300</xdr:colOff>
      <xdr:row>63</xdr:row>
      <xdr:rowOff>31750</xdr:rowOff>
    </xdr:to>
    <xdr:sp macro="" textlink="">
      <xdr:nvSpPr>
        <xdr:cNvPr id="285" name="OpenSolver28"/>
        <xdr:cNvSpPr/>
      </xdr:nvSpPr>
      <xdr:spPr>
        <a:xfrm>
          <a:off x="11677650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286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287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288" name="OpenSolver31"/>
        <xdr:cNvCxnSpPr>
          <a:stCxn id="286" idx="3"/>
          <a:endCxn id="287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289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90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291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292" name="OpenSolver35"/>
        <xdr:cNvCxnSpPr>
          <a:stCxn id="290" idx="3"/>
          <a:endCxn id="291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293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294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295" name="OpenSolver38"/>
        <xdr:cNvSpPr/>
      </xdr:nvSpPr>
      <xdr:spPr>
        <a:xfrm>
          <a:off x="8515350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296" name="OpenSolver39"/>
        <xdr:cNvCxnSpPr>
          <a:stCxn id="294" idx="3"/>
          <a:endCxn id="295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297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298" name="OpenSolver41"/>
        <xdr:cNvSpPr/>
      </xdr:nvSpPr>
      <xdr:spPr>
        <a:xfrm>
          <a:off x="97345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299" name="OpenSolver42"/>
        <xdr:cNvSpPr/>
      </xdr:nvSpPr>
      <xdr:spPr>
        <a:xfrm>
          <a:off x="109537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300" name="OpenSolver43"/>
        <xdr:cNvCxnSpPr>
          <a:stCxn id="298" idx="3"/>
          <a:endCxn id="299" idx="1"/>
        </xdr:cNvCxnSpPr>
      </xdr:nvCxnSpPr>
      <xdr:spPr>
        <a:xfrm>
          <a:off x="103441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301" name="OpenSolver44"/>
        <xdr:cNvSpPr/>
      </xdr:nvSpPr>
      <xdr:spPr>
        <a:xfrm>
          <a:off x="104584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302" name="OpenSolver45"/>
        <xdr:cNvSpPr/>
      </xdr:nvSpPr>
      <xdr:spPr>
        <a:xfrm>
          <a:off x="97345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303" name="OpenSolver46"/>
        <xdr:cNvSpPr/>
      </xdr:nvSpPr>
      <xdr:spPr>
        <a:xfrm>
          <a:off x="109537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304" name="OpenSolver47"/>
        <xdr:cNvCxnSpPr>
          <a:stCxn id="302" idx="3"/>
          <a:endCxn id="303" idx="1"/>
        </xdr:cNvCxnSpPr>
      </xdr:nvCxnSpPr>
      <xdr:spPr>
        <a:xfrm>
          <a:off x="103441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305" name="OpenSolver48"/>
        <xdr:cNvSpPr/>
      </xdr:nvSpPr>
      <xdr:spPr>
        <a:xfrm>
          <a:off x="104584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06" name="OpenSolver49"/>
        <xdr:cNvSpPr/>
      </xdr:nvSpPr>
      <xdr:spPr>
        <a:xfrm>
          <a:off x="182880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307" name="OpenSolver50"/>
        <xdr:cNvSpPr/>
      </xdr:nvSpPr>
      <xdr:spPr>
        <a:xfrm>
          <a:off x="311467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308" name="OpenSolver51"/>
        <xdr:cNvCxnSpPr>
          <a:stCxn id="306" idx="3"/>
          <a:endCxn id="307" idx="1"/>
        </xdr:cNvCxnSpPr>
      </xdr:nvCxnSpPr>
      <xdr:spPr>
        <a:xfrm>
          <a:off x="243840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309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310" name="OpenSolver53"/>
        <xdr:cNvSpPr/>
      </xdr:nvSpPr>
      <xdr:spPr>
        <a:xfrm>
          <a:off x="43338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311" name="OpenSolver54"/>
        <xdr:cNvSpPr/>
      </xdr:nvSpPr>
      <xdr:spPr>
        <a:xfrm>
          <a:off x="55530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312" name="OpenSolver55"/>
        <xdr:cNvCxnSpPr>
          <a:stCxn id="310" idx="3"/>
          <a:endCxn id="311" idx="1"/>
        </xdr:cNvCxnSpPr>
      </xdr:nvCxnSpPr>
      <xdr:spPr>
        <a:xfrm>
          <a:off x="494347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313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314" name="OpenSolver57"/>
        <xdr:cNvSpPr/>
      </xdr:nvSpPr>
      <xdr:spPr>
        <a:xfrm>
          <a:off x="677227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315" name="OpenSolver58"/>
        <xdr:cNvSpPr/>
      </xdr:nvSpPr>
      <xdr:spPr>
        <a:xfrm>
          <a:off x="8515350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316" name="OpenSolver59"/>
        <xdr:cNvCxnSpPr>
          <a:stCxn id="314" idx="3"/>
          <a:endCxn id="315" idx="1"/>
        </xdr:cNvCxnSpPr>
      </xdr:nvCxnSpPr>
      <xdr:spPr>
        <a:xfrm>
          <a:off x="738187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317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318" name="OpenSolver61"/>
        <xdr:cNvSpPr/>
      </xdr:nvSpPr>
      <xdr:spPr>
        <a:xfrm>
          <a:off x="43338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319" name="OpenSolver62"/>
        <xdr:cNvSpPr/>
      </xdr:nvSpPr>
      <xdr:spPr>
        <a:xfrm>
          <a:off x="55530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320" name="OpenSolver63"/>
        <xdr:cNvCxnSpPr>
          <a:stCxn id="318" idx="3"/>
          <a:endCxn id="319" idx="1"/>
        </xdr:cNvCxnSpPr>
      </xdr:nvCxnSpPr>
      <xdr:spPr>
        <a:xfrm>
          <a:off x="494347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321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Q20" sqref="Q20"/>
    </sheetView>
  </sheetViews>
  <sheetFormatPr defaultRowHeight="15"/>
  <cols>
    <col min="5" max="5" width="10.140625" customWidth="1"/>
    <col min="13" max="13" width="17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  <c r="M4" t="s">
        <v>21</v>
      </c>
      <c r="N4">
        <f>2.25*K37+M37*2.47</f>
        <v>1087532.1051378699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24</v>
      </c>
      <c r="N6">
        <f>SUM(B37:F50)/14</f>
        <v>222786.15498563572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25</v>
      </c>
      <c r="N8">
        <f>SUM(B20:D33)*2.25+SUM(E20:F33)*2.47</f>
        <v>57478.69170648999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26</v>
      </c>
      <c r="N10">
        <f>0.66*B17+3*C17+2.1*D17+0.58*E17+0.65*F17+0.96*G17+7*I17+0.6*H17+6*J17</f>
        <v>419968.10001193604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27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37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36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948.12802999999997</v>
      </c>
      <c r="L21" s="5">
        <v>34546.205999999998</v>
      </c>
      <c r="M21" s="5">
        <v>153.74217999999999</v>
      </c>
      <c r="N21" s="5">
        <v>166.65648999999999</v>
      </c>
      <c r="O21" s="5">
        <v>185.26680999999999</v>
      </c>
      <c r="Q21" s="12">
        <f t="shared" ref="Q21:Q33" si="1">SUM(K21:O21)</f>
        <v>35999.999510000001</v>
      </c>
      <c r="R21" s="12" t="s">
        <v>36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34498.107000000004</v>
      </c>
      <c r="L22" s="5">
        <v>0</v>
      </c>
      <c r="M22" s="5">
        <v>164.93242000000001</v>
      </c>
      <c r="N22" s="5">
        <v>473.31527</v>
      </c>
      <c r="O22" s="5">
        <v>863.64535000000001</v>
      </c>
      <c r="Q22" s="12">
        <f t="shared" si="1"/>
        <v>36000.000039999999</v>
      </c>
      <c r="R22" s="12" t="s">
        <v>36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0</v>
      </c>
      <c r="L23" s="5">
        <v>0</v>
      </c>
      <c r="M23" s="5">
        <v>36000</v>
      </c>
      <c r="N23" s="5">
        <v>0</v>
      </c>
      <c r="O23" s="5">
        <v>0</v>
      </c>
      <c r="Q23" s="12">
        <f t="shared" si="1"/>
        <v>36000</v>
      </c>
      <c r="R23" s="12" t="s">
        <v>36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0</v>
      </c>
      <c r="L24" s="5">
        <v>0</v>
      </c>
      <c r="M24" s="5">
        <v>0</v>
      </c>
      <c r="N24" s="5">
        <v>36000</v>
      </c>
      <c r="O24" s="5">
        <v>0</v>
      </c>
      <c r="Q24" s="12">
        <f t="shared" si="1"/>
        <v>36000</v>
      </c>
      <c r="R24" s="12" t="s">
        <v>36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0</v>
      </c>
      <c r="L25" s="5">
        <v>0</v>
      </c>
      <c r="M25" s="5">
        <v>0</v>
      </c>
      <c r="N25" s="5">
        <v>0</v>
      </c>
      <c r="O25" s="5">
        <v>36000</v>
      </c>
      <c r="Q25" s="12">
        <f t="shared" si="1"/>
        <v>36000</v>
      </c>
      <c r="R25" s="12" t="s">
        <v>36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0</v>
      </c>
      <c r="L26" s="5">
        <v>0</v>
      </c>
      <c r="M26" s="5">
        <v>36000</v>
      </c>
      <c r="N26" s="5">
        <v>0</v>
      </c>
      <c r="O26" s="5">
        <v>0</v>
      </c>
      <c r="Q26" s="12">
        <f t="shared" si="1"/>
        <v>36000</v>
      </c>
      <c r="R26" s="12" t="s">
        <v>36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0</v>
      </c>
      <c r="L27" s="5">
        <v>0</v>
      </c>
      <c r="M27" s="5">
        <v>0</v>
      </c>
      <c r="N27" s="5">
        <v>36000</v>
      </c>
      <c r="O27" s="5">
        <v>0</v>
      </c>
      <c r="Q27" s="12">
        <f t="shared" si="1"/>
        <v>36000</v>
      </c>
      <c r="R27" s="12" t="s">
        <v>36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0</v>
      </c>
      <c r="L28" s="5">
        <v>0</v>
      </c>
      <c r="M28" s="5">
        <v>0</v>
      </c>
      <c r="N28" s="5">
        <v>36000</v>
      </c>
      <c r="O28" s="5">
        <v>0</v>
      </c>
      <c r="Q28" s="12">
        <f t="shared" si="1"/>
        <v>36000</v>
      </c>
      <c r="R28" s="12" t="s">
        <v>36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36000</v>
      </c>
      <c r="L29" s="5">
        <v>0</v>
      </c>
      <c r="M29" s="5">
        <v>0</v>
      </c>
      <c r="N29" s="5">
        <v>0</v>
      </c>
      <c r="O29" s="5">
        <v>0</v>
      </c>
      <c r="Q29" s="12">
        <f t="shared" si="1"/>
        <v>36000</v>
      </c>
      <c r="R29" s="12" t="s">
        <v>36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36000</v>
      </c>
      <c r="L30" s="5">
        <v>0</v>
      </c>
      <c r="M30" s="5">
        <v>0</v>
      </c>
      <c r="N30" s="5">
        <v>0</v>
      </c>
      <c r="O30" s="5">
        <v>0</v>
      </c>
      <c r="Q30" s="12">
        <f t="shared" si="1"/>
        <v>36000</v>
      </c>
      <c r="R30" s="12" t="s">
        <v>36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36000</v>
      </c>
      <c r="L31" s="5">
        <v>0</v>
      </c>
      <c r="M31" s="5">
        <v>0</v>
      </c>
      <c r="N31" s="5">
        <v>0</v>
      </c>
      <c r="O31" s="5">
        <v>0</v>
      </c>
      <c r="Q31" s="12">
        <f t="shared" si="1"/>
        <v>36000</v>
      </c>
      <c r="R31" s="12" t="s">
        <v>36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36000</v>
      </c>
      <c r="L32" s="5">
        <v>0</v>
      </c>
      <c r="M32" s="5">
        <v>0</v>
      </c>
      <c r="N32" s="5">
        <v>0</v>
      </c>
      <c r="O32" s="5">
        <v>0</v>
      </c>
      <c r="Q32" s="12">
        <f t="shared" si="1"/>
        <v>36000</v>
      </c>
      <c r="R32" s="12" t="s">
        <v>36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36000</v>
      </c>
      <c r="L33" s="5">
        <v>0</v>
      </c>
      <c r="M33" s="5">
        <v>0</v>
      </c>
      <c r="N33" s="5">
        <v>0</v>
      </c>
      <c r="O33" s="5">
        <v>0</v>
      </c>
      <c r="Q33" s="12">
        <f t="shared" si="1"/>
        <v>36000</v>
      </c>
      <c r="R33" s="12" t="s">
        <v>36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22</v>
      </c>
      <c r="M35" t="s">
        <v>23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323178.72175100003</v>
      </c>
      <c r="M37">
        <f>SUM(N20:O33)</f>
        <v>145902.82639599999</v>
      </c>
    </row>
    <row r="38" spans="1:20">
      <c r="A38" s="4">
        <v>2</v>
      </c>
      <c r="B38" s="7">
        <f>B37+K21-B21</f>
        <v>262.03200549999985</v>
      </c>
      <c r="C38" s="7">
        <f>C37+L21-C21</f>
        <v>34455.002536</v>
      </c>
      <c r="D38" s="7">
        <f>D37+M21-D21</f>
        <v>63.435542699999985</v>
      </c>
      <c r="E38" s="7">
        <f>E37+N21-E21</f>
        <v>66.66412379999997</v>
      </c>
      <c r="F38" s="7">
        <f>F37+O21-F21</f>
        <v>71.316700999999966</v>
      </c>
    </row>
    <row r="39" spans="1:20">
      <c r="A39" s="4">
        <v>3</v>
      </c>
      <c r="B39" s="7">
        <f t="shared" ref="B39:B50" si="2">B38+K22-B22</f>
        <v>33856.128577299998</v>
      </c>
      <c r="C39" s="7">
        <f t="shared" ref="C39:C50" si="3">C38+L22-C22</f>
        <v>34282.919418400001</v>
      </c>
      <c r="D39" s="7">
        <f t="shared" ref="D39:D50" si="4">D38+M22-D22</f>
        <v>57.0919892</v>
      </c>
      <c r="E39" s="7">
        <f t="shared" ref="E39:E50" si="5">E38+N22-E22</f>
        <v>359.98626420000005</v>
      </c>
      <c r="F39" s="7">
        <f t="shared" ref="F39:F50" si="6">F38+O22-F22</f>
        <v>688.91942569999992</v>
      </c>
      <c r="I39" t="s">
        <v>28</v>
      </c>
    </row>
    <row r="40" spans="1:20">
      <c r="A40" s="4">
        <v>4</v>
      </c>
      <c r="B40" s="7">
        <f t="shared" si="2"/>
        <v>32952.118149099995</v>
      </c>
      <c r="C40" s="7">
        <f t="shared" si="3"/>
        <v>34110.836300800001</v>
      </c>
      <c r="D40" s="7">
        <f t="shared" si="4"/>
        <v>35885.816015700002</v>
      </c>
      <c r="E40" s="7">
        <f t="shared" si="5"/>
        <v>179.99313460000005</v>
      </c>
      <c r="F40" s="7">
        <f t="shared" si="6"/>
        <v>442.87680039999992</v>
      </c>
    </row>
    <row r="41" spans="1:20">
      <c r="A41" s="4">
        <v>5</v>
      </c>
      <c r="B41" s="7">
        <f t="shared" si="2"/>
        <v>32002.907249099997</v>
      </c>
      <c r="C41" s="7">
        <f t="shared" si="3"/>
        <v>33912.940700799998</v>
      </c>
      <c r="D41" s="7">
        <f t="shared" si="4"/>
        <v>35688.848615700001</v>
      </c>
      <c r="E41" s="7">
        <f t="shared" si="5"/>
        <v>35973.002134599999</v>
      </c>
      <c r="F41" s="7">
        <f t="shared" si="6"/>
        <v>221.43840039999992</v>
      </c>
      <c r="I41" s="11" t="s">
        <v>29</v>
      </c>
      <c r="J41" s="11"/>
      <c r="K41" s="11" t="s">
        <v>31</v>
      </c>
      <c r="L41" s="11"/>
      <c r="N41" t="s">
        <v>32</v>
      </c>
      <c r="R41" t="s">
        <v>33</v>
      </c>
    </row>
    <row r="42" spans="1:20">
      <c r="A42" s="4">
        <v>6</v>
      </c>
      <c r="B42" s="7">
        <f t="shared" si="2"/>
        <v>31053.696349099999</v>
      </c>
      <c r="C42" s="7">
        <f t="shared" si="3"/>
        <v>33715.045100799995</v>
      </c>
      <c r="D42" s="7">
        <f t="shared" si="4"/>
        <v>35491.881215699999</v>
      </c>
      <c r="E42" s="7">
        <f t="shared" si="5"/>
        <v>35766.011134599998</v>
      </c>
      <c r="F42" s="7">
        <f t="shared" si="6"/>
        <v>36000.000000400003</v>
      </c>
      <c r="I42" s="11">
        <v>1</v>
      </c>
      <c r="J42" s="11">
        <f>B37+K20</f>
        <v>786.09601999999995</v>
      </c>
      <c r="K42" s="11" t="s">
        <v>30</v>
      </c>
      <c r="L42" s="11">
        <f>B20</f>
        <v>786.0960245</v>
      </c>
      <c r="N42" s="11">
        <f>C37+L20</f>
        <v>191.203464</v>
      </c>
      <c r="O42" s="11" t="s">
        <v>30</v>
      </c>
      <c r="P42" s="11">
        <f>C20</f>
        <v>191.203464</v>
      </c>
      <c r="R42" s="11">
        <f>D37+M20</f>
        <v>190.30663699999999</v>
      </c>
      <c r="S42" s="11" t="s">
        <v>30</v>
      </c>
      <c r="T42" s="11">
        <f>D20</f>
        <v>190.30663730000001</v>
      </c>
    </row>
    <row r="43" spans="1:20">
      <c r="A43" s="4">
        <v>7</v>
      </c>
      <c r="B43" s="7">
        <f t="shared" si="2"/>
        <v>30151.945947</v>
      </c>
      <c r="C43" s="7">
        <f t="shared" si="3"/>
        <v>33507.254736299998</v>
      </c>
      <c r="D43" s="7">
        <f t="shared" si="4"/>
        <v>71285.065477700002</v>
      </c>
      <c r="E43" s="7">
        <f t="shared" si="5"/>
        <v>35548.669430599999</v>
      </c>
      <c r="F43" s="7">
        <f t="shared" si="6"/>
        <v>35767.489719500001</v>
      </c>
      <c r="I43" s="11">
        <v>2</v>
      </c>
      <c r="J43" s="11">
        <f t="shared" ref="J43:J55" si="7">B38+K21</f>
        <v>1210.1600354999998</v>
      </c>
      <c r="K43" s="11" t="s">
        <v>30</v>
      </c>
      <c r="L43" s="11">
        <f t="shared" ref="L43:L55" si="8">B21</f>
        <v>786.0960245</v>
      </c>
      <c r="N43" s="11">
        <f t="shared" ref="N43:N55" si="9">C38+L21</f>
        <v>69001.208535999991</v>
      </c>
      <c r="O43" s="11" t="s">
        <v>30</v>
      </c>
      <c r="P43" s="11">
        <f t="shared" ref="P43:P55" si="10">C21</f>
        <v>191.203464</v>
      </c>
      <c r="R43" s="11">
        <f t="shared" ref="R43:R55" si="11">D38+M21</f>
        <v>217.17772269999998</v>
      </c>
      <c r="S43" s="11" t="s">
        <v>30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29250.195544900002</v>
      </c>
      <c r="C44" s="7">
        <f t="shared" si="3"/>
        <v>33299.464371800001</v>
      </c>
      <c r="D44" s="7">
        <f t="shared" si="4"/>
        <v>71078.249739699997</v>
      </c>
      <c r="E44" s="7">
        <f t="shared" si="5"/>
        <v>71331.327726599993</v>
      </c>
      <c r="F44" s="7">
        <f t="shared" si="6"/>
        <v>35534.979438599999</v>
      </c>
      <c r="I44" s="11">
        <v>3</v>
      </c>
      <c r="J44" s="11">
        <f t="shared" si="7"/>
        <v>68354.235577300002</v>
      </c>
      <c r="K44" s="11" t="s">
        <v>30</v>
      </c>
      <c r="L44" s="11">
        <f t="shared" si="8"/>
        <v>904.01042819999998</v>
      </c>
      <c r="N44" s="11">
        <f t="shared" si="9"/>
        <v>34282.919418400001</v>
      </c>
      <c r="O44" s="11" t="s">
        <v>30</v>
      </c>
      <c r="P44" s="11">
        <f t="shared" si="10"/>
        <v>172.08311760000001</v>
      </c>
      <c r="R44" s="11">
        <f t="shared" si="11"/>
        <v>222.02440920000001</v>
      </c>
      <c r="S44" s="11" t="s">
        <v>30</v>
      </c>
      <c r="T44" s="11">
        <f t="shared" si="12"/>
        <v>171.27597349999999</v>
      </c>
    </row>
    <row r="45" spans="1:20">
      <c r="A45" s="4">
        <v>9</v>
      </c>
      <c r="B45" s="7">
        <f t="shared" si="2"/>
        <v>28032.8325019</v>
      </c>
      <c r="C45" s="7">
        <f t="shared" si="3"/>
        <v>33050.115934399997</v>
      </c>
      <c r="D45" s="7">
        <f t="shared" si="4"/>
        <v>70830.070854099991</v>
      </c>
      <c r="E45" s="7">
        <f t="shared" si="5"/>
        <v>107070.51768179999</v>
      </c>
      <c r="F45" s="7">
        <f t="shared" si="6"/>
        <v>35255.967101499999</v>
      </c>
      <c r="I45" s="11">
        <v>4</v>
      </c>
      <c r="J45" s="11">
        <f t="shared" si="7"/>
        <v>32952.118149099995</v>
      </c>
      <c r="K45" s="11" t="s">
        <v>30</v>
      </c>
      <c r="L45" s="11">
        <f t="shared" si="8"/>
        <v>904.01042819999998</v>
      </c>
      <c r="N45" s="11">
        <f t="shared" si="9"/>
        <v>34110.836300800001</v>
      </c>
      <c r="O45" s="11" t="s">
        <v>30</v>
      </c>
      <c r="P45" s="11">
        <f t="shared" si="10"/>
        <v>172.08311760000001</v>
      </c>
      <c r="R45" s="11">
        <f t="shared" si="11"/>
        <v>71885.816015699995</v>
      </c>
      <c r="S45" s="11" t="s">
        <v>30</v>
      </c>
      <c r="T45" s="11">
        <f t="shared" si="12"/>
        <v>171.27597349999999</v>
      </c>
    </row>
    <row r="46" spans="1:20">
      <c r="A46" s="4">
        <v>10</v>
      </c>
      <c r="B46" s="7">
        <f t="shared" si="2"/>
        <v>62815.469458900006</v>
      </c>
      <c r="C46" s="7">
        <f t="shared" si="3"/>
        <v>32800.767496999993</v>
      </c>
      <c r="D46" s="7">
        <f t="shared" si="4"/>
        <v>70581.891968499986</v>
      </c>
      <c r="E46" s="7">
        <f t="shared" si="5"/>
        <v>106809.70763699998</v>
      </c>
      <c r="F46" s="7">
        <f t="shared" si="6"/>
        <v>34976.954764399998</v>
      </c>
      <c r="I46" s="11">
        <v>5</v>
      </c>
      <c r="J46" s="11">
        <f t="shared" si="7"/>
        <v>32002.907249099997</v>
      </c>
      <c r="K46" s="11" t="s">
        <v>30</v>
      </c>
      <c r="L46" s="11">
        <f t="shared" si="8"/>
        <v>949.21090000000004</v>
      </c>
      <c r="N46" s="11">
        <f t="shared" si="9"/>
        <v>33912.940700799998</v>
      </c>
      <c r="O46" s="11" t="s">
        <v>30</v>
      </c>
      <c r="P46" s="11">
        <f t="shared" si="10"/>
        <v>197.8956</v>
      </c>
      <c r="R46" s="11">
        <f t="shared" si="11"/>
        <v>35688.848615700001</v>
      </c>
      <c r="S46" s="11" t="s">
        <v>30</v>
      </c>
      <c r="T46" s="11">
        <f t="shared" si="12"/>
        <v>196.9674</v>
      </c>
    </row>
    <row r="47" spans="1:20">
      <c r="A47" s="4">
        <v>11</v>
      </c>
      <c r="B47" s="7">
        <f t="shared" si="2"/>
        <v>97476.370111900018</v>
      </c>
      <c r="C47" s="7">
        <f t="shared" si="3"/>
        <v>32538.951637699993</v>
      </c>
      <c r="D47" s="7">
        <f t="shared" si="4"/>
        <v>70321.304138599982</v>
      </c>
      <c r="E47" s="7">
        <f t="shared" si="5"/>
        <v>106535.85708999999</v>
      </c>
      <c r="F47" s="7">
        <f t="shared" si="6"/>
        <v>34697.942427299997</v>
      </c>
      <c r="I47" s="11">
        <v>6</v>
      </c>
      <c r="J47" s="11">
        <f t="shared" si="7"/>
        <v>31053.696349099999</v>
      </c>
      <c r="K47" s="11" t="s">
        <v>30</v>
      </c>
      <c r="L47" s="11">
        <f t="shared" si="8"/>
        <v>949.21090000000004</v>
      </c>
      <c r="N47" s="11">
        <f t="shared" si="9"/>
        <v>33715.045100799995</v>
      </c>
      <c r="O47" s="11" t="s">
        <v>30</v>
      </c>
      <c r="P47" s="11">
        <f t="shared" si="10"/>
        <v>197.8956</v>
      </c>
      <c r="R47" s="11">
        <f t="shared" si="11"/>
        <v>35491.881215699999</v>
      </c>
      <c r="S47" s="11" t="s">
        <v>30</v>
      </c>
      <c r="T47" s="11">
        <f t="shared" si="12"/>
        <v>196.9674</v>
      </c>
    </row>
    <row r="48" spans="1:20">
      <c r="A48" s="4">
        <v>12</v>
      </c>
      <c r="B48" s="7">
        <f t="shared" si="2"/>
        <v>132137.27076490002</v>
      </c>
      <c r="C48" s="7">
        <f t="shared" si="3"/>
        <v>32277.135778399992</v>
      </c>
      <c r="D48" s="7">
        <f t="shared" si="4"/>
        <v>70060.716308699979</v>
      </c>
      <c r="E48" s="7">
        <f t="shared" si="5"/>
        <v>106262.006543</v>
      </c>
      <c r="F48" s="7">
        <f t="shared" si="6"/>
        <v>34418.930090199996</v>
      </c>
      <c r="I48" s="11">
        <v>7</v>
      </c>
      <c r="J48" s="11">
        <f t="shared" si="7"/>
        <v>30151.945947</v>
      </c>
      <c r="K48" s="11" t="s">
        <v>30</v>
      </c>
      <c r="L48" s="11">
        <f t="shared" si="8"/>
        <v>901.75040209999997</v>
      </c>
      <c r="N48" s="11">
        <f t="shared" si="9"/>
        <v>33507.254736299998</v>
      </c>
      <c r="O48" s="11" t="s">
        <v>30</v>
      </c>
      <c r="P48" s="11">
        <f t="shared" si="10"/>
        <v>207.79036450000001</v>
      </c>
      <c r="R48" s="11">
        <f t="shared" si="11"/>
        <v>107285.0654777</v>
      </c>
      <c r="S48" s="11" t="s">
        <v>30</v>
      </c>
      <c r="T48" s="11">
        <f t="shared" si="12"/>
        <v>206.81573800000001</v>
      </c>
    </row>
    <row r="49" spans="1:20">
      <c r="A49" s="4">
        <v>13</v>
      </c>
      <c r="B49" s="7">
        <f t="shared" si="2"/>
        <v>167333.81116490002</v>
      </c>
      <c r="C49" s="7">
        <f t="shared" si="3"/>
        <v>32224.772608399991</v>
      </c>
      <c r="D49" s="7">
        <f t="shared" si="4"/>
        <v>70008.598738699977</v>
      </c>
      <c r="E49" s="7">
        <f t="shared" si="5"/>
        <v>106207.236433</v>
      </c>
      <c r="F49" s="7">
        <f t="shared" si="6"/>
        <v>34357.547380199998</v>
      </c>
      <c r="I49" s="11">
        <v>8</v>
      </c>
      <c r="J49" s="11">
        <f t="shared" si="7"/>
        <v>29250.195544900002</v>
      </c>
      <c r="K49" s="11" t="s">
        <v>30</v>
      </c>
      <c r="L49" s="11">
        <f t="shared" si="8"/>
        <v>901.75040209999997</v>
      </c>
      <c r="N49" s="11">
        <f t="shared" si="9"/>
        <v>33299.464371800001</v>
      </c>
      <c r="O49" s="11" t="s">
        <v>30</v>
      </c>
      <c r="P49" s="11">
        <f t="shared" si="10"/>
        <v>207.79036450000001</v>
      </c>
      <c r="R49" s="11">
        <f t="shared" si="11"/>
        <v>71078.249739699997</v>
      </c>
      <c r="S49" s="11" t="s">
        <v>30</v>
      </c>
      <c r="T49" s="11">
        <f t="shared" si="12"/>
        <v>206.81573800000001</v>
      </c>
    </row>
    <row r="50" spans="1:20">
      <c r="A50" s="4">
        <v>14</v>
      </c>
      <c r="B50" s="4">
        <f t="shared" si="2"/>
        <v>202530.35156490002</v>
      </c>
      <c r="C50" s="4">
        <f t="shared" si="3"/>
        <v>32172.409438399991</v>
      </c>
      <c r="D50" s="4">
        <f t="shared" si="4"/>
        <v>69956.481168699975</v>
      </c>
      <c r="E50" s="4">
        <f t="shared" si="5"/>
        <v>106152.466323</v>
      </c>
      <c r="F50" s="4">
        <f t="shared" si="6"/>
        <v>34296.1646702</v>
      </c>
      <c r="I50" s="11">
        <v>9</v>
      </c>
      <c r="J50" s="11">
        <f t="shared" si="7"/>
        <v>28032.8325019</v>
      </c>
      <c r="K50" s="11" t="s">
        <v>30</v>
      </c>
      <c r="L50" s="11">
        <f t="shared" si="8"/>
        <v>1217.3630430000001</v>
      </c>
      <c r="N50" s="11">
        <f t="shared" si="9"/>
        <v>33050.115934399997</v>
      </c>
      <c r="O50" s="11" t="s">
        <v>30</v>
      </c>
      <c r="P50" s="11">
        <f t="shared" si="10"/>
        <v>249.34843739999999</v>
      </c>
      <c r="R50" s="11">
        <f t="shared" si="11"/>
        <v>70830.070854099991</v>
      </c>
      <c r="S50" s="11" t="s">
        <v>30</v>
      </c>
      <c r="T50" s="11">
        <f t="shared" si="12"/>
        <v>248.1788856</v>
      </c>
    </row>
    <row r="51" spans="1:20">
      <c r="I51" s="11">
        <v>10</v>
      </c>
      <c r="J51" s="11">
        <f t="shared" si="7"/>
        <v>98815.469458900014</v>
      </c>
      <c r="K51" s="11" t="s">
        <v>30</v>
      </c>
      <c r="L51" s="11">
        <f t="shared" si="8"/>
        <v>1217.3630430000001</v>
      </c>
      <c r="N51" s="11">
        <f t="shared" si="9"/>
        <v>32800.767496999993</v>
      </c>
      <c r="O51" s="11" t="s">
        <v>30</v>
      </c>
      <c r="P51" s="11">
        <f t="shared" si="10"/>
        <v>249.34843739999999</v>
      </c>
      <c r="R51" s="11">
        <f t="shared" si="11"/>
        <v>70581.891968499986</v>
      </c>
      <c r="S51" s="11" t="s">
        <v>30</v>
      </c>
      <c r="T51" s="11">
        <f t="shared" si="12"/>
        <v>248.1788856</v>
      </c>
    </row>
    <row r="52" spans="1:20">
      <c r="I52" s="11">
        <v>11</v>
      </c>
      <c r="J52" s="11">
        <f t="shared" si="7"/>
        <v>133476.37011190003</v>
      </c>
      <c r="K52" s="11" t="s">
        <v>30</v>
      </c>
      <c r="L52" s="11">
        <f t="shared" si="8"/>
        <v>1339.0993470000001</v>
      </c>
      <c r="N52" s="11">
        <f t="shared" si="9"/>
        <v>32538.951637699993</v>
      </c>
      <c r="O52" s="11" t="s">
        <v>30</v>
      </c>
      <c r="P52" s="11">
        <f t="shared" si="10"/>
        <v>261.8158593</v>
      </c>
      <c r="R52" s="11">
        <f t="shared" si="11"/>
        <v>70321.304138599982</v>
      </c>
      <c r="S52" s="11" t="s">
        <v>30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168137.27076490002</v>
      </c>
      <c r="K53" s="11" t="s">
        <v>30</v>
      </c>
      <c r="L53" s="11">
        <f t="shared" si="8"/>
        <v>1339.0993470000001</v>
      </c>
      <c r="N53" s="11">
        <f t="shared" si="9"/>
        <v>32277.135778399992</v>
      </c>
      <c r="O53" s="11" t="s">
        <v>30</v>
      </c>
      <c r="P53" s="11">
        <f t="shared" si="10"/>
        <v>261.8158593</v>
      </c>
      <c r="R53" s="11">
        <f t="shared" si="11"/>
        <v>70060.716308699979</v>
      </c>
      <c r="S53" s="11" t="s">
        <v>30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203333.81116490002</v>
      </c>
      <c r="K54" s="11" t="s">
        <v>30</v>
      </c>
      <c r="L54" s="11">
        <f t="shared" si="8"/>
        <v>803.45960000000002</v>
      </c>
      <c r="N54" s="11">
        <f t="shared" si="9"/>
        <v>32224.772608399991</v>
      </c>
      <c r="O54" s="11" t="s">
        <v>30</v>
      </c>
      <c r="P54" s="11">
        <f t="shared" si="10"/>
        <v>52.363169999999997</v>
      </c>
      <c r="R54" s="11">
        <f t="shared" si="11"/>
        <v>70008.598738699977</v>
      </c>
      <c r="S54" s="11" t="s">
        <v>30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238530.35156490002</v>
      </c>
      <c r="K55" s="11"/>
      <c r="L55" s="11">
        <f t="shared" si="8"/>
        <v>803.45960000000002</v>
      </c>
      <c r="N55" s="11">
        <f t="shared" si="9"/>
        <v>32172.409438399991</v>
      </c>
      <c r="O55" s="11" t="s">
        <v>30</v>
      </c>
      <c r="P55" s="11">
        <f t="shared" si="10"/>
        <v>52.363169999999997</v>
      </c>
      <c r="R55" s="11">
        <f t="shared" si="11"/>
        <v>69956.481168699975</v>
      </c>
      <c r="S55" s="11" t="s">
        <v>30</v>
      </c>
      <c r="T55" s="11">
        <f t="shared" si="12"/>
        <v>52.117570000000001</v>
      </c>
    </row>
    <row r="56" spans="1:20">
      <c r="J56" t="s">
        <v>35</v>
      </c>
      <c r="N56" t="s">
        <v>34</v>
      </c>
    </row>
    <row r="57" spans="1:20">
      <c r="I57">
        <v>1</v>
      </c>
      <c r="J57" s="11">
        <f>E37+N20</f>
        <v>199.992366</v>
      </c>
      <c r="K57" s="11" t="s">
        <v>30</v>
      </c>
      <c r="L57" s="11">
        <f>E20</f>
        <v>199.99236619999999</v>
      </c>
      <c r="N57" s="11">
        <f>F37+O20</f>
        <v>213.95011</v>
      </c>
      <c r="O57" s="11" t="s">
        <v>30</v>
      </c>
      <c r="P57" s="11">
        <f>F20</f>
        <v>213.950109</v>
      </c>
      <c r="R57" s="3">
        <f>O20</f>
        <v>113.95011</v>
      </c>
      <c r="S57" s="3" t="s">
        <v>30</v>
      </c>
      <c r="T57" s="3">
        <v>0</v>
      </c>
    </row>
    <row r="58" spans="1:20">
      <c r="I58">
        <v>2</v>
      </c>
      <c r="J58" s="11">
        <f t="shared" ref="J58:J69" si="13">E38+N21</f>
        <v>233.32061379999996</v>
      </c>
      <c r="K58" s="11" t="s">
        <v>30</v>
      </c>
      <c r="L58" s="11">
        <f t="shared" ref="L58:L69" si="14">E21</f>
        <v>199.99236619999999</v>
      </c>
      <c r="N58" s="11">
        <f t="shared" ref="N58:N69" si="15">F38+O21</f>
        <v>256.58351099999993</v>
      </c>
      <c r="O58" s="11" t="s">
        <v>30</v>
      </c>
      <c r="P58" s="11">
        <f t="shared" ref="P58:P69" si="16">F21</f>
        <v>213.950109</v>
      </c>
      <c r="R58" s="3">
        <f t="shared" ref="R58:R69" si="17">O21</f>
        <v>185.26680999999999</v>
      </c>
      <c r="S58" s="3" t="s">
        <v>30</v>
      </c>
      <c r="T58" s="3">
        <v>0</v>
      </c>
    </row>
    <row r="59" spans="1:20">
      <c r="I59">
        <v>3</v>
      </c>
      <c r="J59" s="11">
        <f t="shared" si="13"/>
        <v>833.30153420000011</v>
      </c>
      <c r="K59" s="11" t="s">
        <v>30</v>
      </c>
      <c r="L59" s="11">
        <f t="shared" si="14"/>
        <v>179.9931296</v>
      </c>
      <c r="N59" s="11">
        <f t="shared" si="15"/>
        <v>1552.5647756999999</v>
      </c>
      <c r="O59" s="11" t="s">
        <v>30</v>
      </c>
      <c r="P59" s="11">
        <f t="shared" si="16"/>
        <v>246.0426253</v>
      </c>
      <c r="R59" s="3">
        <f t="shared" si="17"/>
        <v>863.64535000000001</v>
      </c>
      <c r="S59" s="3" t="s">
        <v>30</v>
      </c>
      <c r="T59" s="3">
        <v>0</v>
      </c>
    </row>
    <row r="60" spans="1:20">
      <c r="I60">
        <v>4</v>
      </c>
      <c r="J60" s="11">
        <f t="shared" si="13"/>
        <v>179.99313460000005</v>
      </c>
      <c r="K60" s="11" t="s">
        <v>30</v>
      </c>
      <c r="L60" s="11">
        <f t="shared" si="14"/>
        <v>179.9931296</v>
      </c>
      <c r="N60" s="11">
        <f t="shared" si="15"/>
        <v>442.87680039999992</v>
      </c>
      <c r="O60" s="11" t="s">
        <v>30</v>
      </c>
      <c r="P60" s="11">
        <f t="shared" si="16"/>
        <v>246.0426253</v>
      </c>
      <c r="R60" s="3">
        <f t="shared" si="17"/>
        <v>0</v>
      </c>
      <c r="S60" s="3" t="s">
        <v>30</v>
      </c>
      <c r="T60" s="3">
        <v>0</v>
      </c>
    </row>
    <row r="61" spans="1:20">
      <c r="I61">
        <v>5</v>
      </c>
      <c r="J61" s="11">
        <f t="shared" si="13"/>
        <v>71973.002134599999</v>
      </c>
      <c r="K61" s="11" t="s">
        <v>30</v>
      </c>
      <c r="L61" s="11">
        <f t="shared" si="14"/>
        <v>206.99100000000001</v>
      </c>
      <c r="N61" s="11">
        <f t="shared" si="15"/>
        <v>221.43840039999992</v>
      </c>
      <c r="O61" s="11" t="s">
        <v>30</v>
      </c>
      <c r="P61" s="11">
        <f t="shared" si="16"/>
        <v>221.4384</v>
      </c>
      <c r="R61" s="3">
        <f t="shared" si="17"/>
        <v>0</v>
      </c>
      <c r="S61" s="3" t="s">
        <v>30</v>
      </c>
      <c r="T61" s="3">
        <v>0</v>
      </c>
    </row>
    <row r="62" spans="1:20">
      <c r="I62">
        <v>6</v>
      </c>
      <c r="J62" s="11">
        <f t="shared" si="13"/>
        <v>35766.011134599998</v>
      </c>
      <c r="K62" s="11" t="s">
        <v>30</v>
      </c>
      <c r="L62" s="11">
        <f t="shared" si="14"/>
        <v>206.99100000000001</v>
      </c>
      <c r="N62" s="11">
        <f t="shared" si="15"/>
        <v>72000.000000400003</v>
      </c>
      <c r="O62" s="11" t="s">
        <v>30</v>
      </c>
      <c r="P62" s="11">
        <f t="shared" si="16"/>
        <v>221.4384</v>
      </c>
      <c r="R62" s="3">
        <f t="shared" si="17"/>
        <v>36000</v>
      </c>
      <c r="S62" s="3" t="s">
        <v>30</v>
      </c>
      <c r="T62" s="3">
        <v>0</v>
      </c>
    </row>
    <row r="63" spans="1:20">
      <c r="I63">
        <v>7</v>
      </c>
      <c r="J63" s="11">
        <f t="shared" si="13"/>
        <v>35548.669430599999</v>
      </c>
      <c r="K63" s="11" t="s">
        <v>30</v>
      </c>
      <c r="L63" s="11">
        <f t="shared" si="14"/>
        <v>217.34170399999999</v>
      </c>
      <c r="N63" s="11">
        <f t="shared" si="15"/>
        <v>35767.489719500001</v>
      </c>
      <c r="O63" s="11" t="s">
        <v>30</v>
      </c>
      <c r="P63" s="11">
        <f t="shared" si="16"/>
        <v>232.5102809</v>
      </c>
      <c r="R63" s="3">
        <f t="shared" si="17"/>
        <v>0</v>
      </c>
      <c r="S63" s="3" t="s">
        <v>30</v>
      </c>
      <c r="T63" s="3">
        <v>0</v>
      </c>
    </row>
    <row r="64" spans="1:20">
      <c r="I64">
        <v>8</v>
      </c>
      <c r="J64" s="11">
        <f t="shared" si="13"/>
        <v>107331.32772659999</v>
      </c>
      <c r="K64" s="11" t="s">
        <v>30</v>
      </c>
      <c r="L64" s="11">
        <f t="shared" si="14"/>
        <v>217.34170399999999</v>
      </c>
      <c r="N64" s="11">
        <f t="shared" si="15"/>
        <v>35534.979438599999</v>
      </c>
      <c r="O64" s="11" t="s">
        <v>30</v>
      </c>
      <c r="P64" s="11">
        <f t="shared" si="16"/>
        <v>232.5102809</v>
      </c>
      <c r="R64" s="3">
        <f t="shared" si="17"/>
        <v>0</v>
      </c>
      <c r="S64" s="3" t="s">
        <v>30</v>
      </c>
      <c r="T64" s="3">
        <v>0</v>
      </c>
    </row>
    <row r="65" spans="3:20">
      <c r="I65">
        <v>9</v>
      </c>
      <c r="J65" s="11">
        <f t="shared" si="13"/>
        <v>143070.5176818</v>
      </c>
      <c r="K65" s="11" t="s">
        <v>30</v>
      </c>
      <c r="L65" s="11">
        <f t="shared" si="14"/>
        <v>260.81004480000001</v>
      </c>
      <c r="N65" s="11">
        <f t="shared" si="15"/>
        <v>35255.967101499999</v>
      </c>
      <c r="O65" s="11" t="s">
        <v>30</v>
      </c>
      <c r="P65" s="11">
        <f t="shared" si="16"/>
        <v>279.01233710000002</v>
      </c>
      <c r="R65" s="3">
        <f t="shared" si="17"/>
        <v>0</v>
      </c>
      <c r="S65" s="3" t="s">
        <v>30</v>
      </c>
      <c r="T65" s="3">
        <v>0</v>
      </c>
    </row>
    <row r="66" spans="3:20">
      <c r="I66">
        <v>10</v>
      </c>
      <c r="J66" s="11">
        <f t="shared" si="13"/>
        <v>106809.70763699998</v>
      </c>
      <c r="K66" s="11" t="s">
        <v>30</v>
      </c>
      <c r="L66" s="11">
        <f t="shared" si="14"/>
        <v>260.81004480000001</v>
      </c>
      <c r="N66" s="11">
        <f t="shared" si="15"/>
        <v>34976.954764399998</v>
      </c>
      <c r="O66" s="11" t="s">
        <v>30</v>
      </c>
      <c r="P66" s="11">
        <f t="shared" si="16"/>
        <v>279.01233710000002</v>
      </c>
      <c r="R66" s="3">
        <f t="shared" si="17"/>
        <v>0</v>
      </c>
      <c r="S66" s="3" t="s">
        <v>30</v>
      </c>
      <c r="T66" s="3">
        <v>0</v>
      </c>
    </row>
    <row r="67" spans="3:20">
      <c r="I67">
        <v>11</v>
      </c>
      <c r="J67" s="11">
        <f t="shared" si="13"/>
        <v>106535.85708999999</v>
      </c>
      <c r="K67" s="11" t="s">
        <v>30</v>
      </c>
      <c r="L67" s="11">
        <f t="shared" si="14"/>
        <v>273.85054700000001</v>
      </c>
      <c r="N67" s="11">
        <f t="shared" si="15"/>
        <v>34697.942427299997</v>
      </c>
      <c r="O67" s="11" t="s">
        <v>30</v>
      </c>
      <c r="P67" s="11">
        <f t="shared" si="16"/>
        <v>279.01233710000002</v>
      </c>
      <c r="R67" s="3">
        <f t="shared" si="17"/>
        <v>0</v>
      </c>
      <c r="S67" s="3" t="s">
        <v>30</v>
      </c>
      <c r="T67" s="3">
        <v>0</v>
      </c>
    </row>
    <row r="68" spans="3:20">
      <c r="I68">
        <v>12</v>
      </c>
      <c r="J68" s="11">
        <f t="shared" si="13"/>
        <v>106262.006543</v>
      </c>
      <c r="K68" s="11" t="s">
        <v>30</v>
      </c>
      <c r="L68" s="11">
        <f t="shared" si="14"/>
        <v>273.85054700000001</v>
      </c>
      <c r="N68" s="11">
        <f t="shared" si="15"/>
        <v>34418.930090199996</v>
      </c>
      <c r="O68" s="11" t="s">
        <v>30</v>
      </c>
      <c r="P68" s="11">
        <f t="shared" si="16"/>
        <v>279.01233710000002</v>
      </c>
      <c r="R68" s="3">
        <f t="shared" si="17"/>
        <v>0</v>
      </c>
      <c r="S68" s="3" t="s">
        <v>30</v>
      </c>
      <c r="T68" s="3">
        <v>0</v>
      </c>
    </row>
    <row r="69" spans="3:20">
      <c r="I69">
        <v>13</v>
      </c>
      <c r="J69" s="11">
        <f t="shared" si="13"/>
        <v>106207.236433</v>
      </c>
      <c r="K69" s="11" t="s">
        <v>30</v>
      </c>
      <c r="L69" s="11">
        <f t="shared" si="14"/>
        <v>54.770110000000003</v>
      </c>
      <c r="N69" s="11">
        <f t="shared" si="15"/>
        <v>34357.547380199998</v>
      </c>
      <c r="O69" s="11"/>
      <c r="P69" s="11">
        <f t="shared" si="16"/>
        <v>61.382710000000003</v>
      </c>
      <c r="R69" s="3">
        <f t="shared" si="17"/>
        <v>0</v>
      </c>
      <c r="S69" s="3" t="s">
        <v>30</v>
      </c>
      <c r="T69" s="3">
        <v>0</v>
      </c>
    </row>
    <row r="71" spans="3:20">
      <c r="C71">
        <v>1</v>
      </c>
      <c r="D71" s="3">
        <f>K20</f>
        <v>686.09601999999995</v>
      </c>
      <c r="E71" s="3" t="s">
        <v>30</v>
      </c>
      <c r="F71" s="3">
        <v>0</v>
      </c>
      <c r="H71" s="3">
        <f>L20</f>
        <v>91.203463999999997</v>
      </c>
      <c r="I71" s="3" t="s">
        <v>30</v>
      </c>
      <c r="J71" s="3">
        <v>0</v>
      </c>
      <c r="L71" s="3">
        <f>M20</f>
        <v>90.306636999999995</v>
      </c>
      <c r="M71" s="3" t="s">
        <v>30</v>
      </c>
      <c r="N71" s="3">
        <v>0</v>
      </c>
      <c r="P71" s="3">
        <f>N20</f>
        <v>99.992366000000004</v>
      </c>
      <c r="Q71" s="3" t="s">
        <v>30</v>
      </c>
      <c r="R71" s="3">
        <v>0</v>
      </c>
    </row>
    <row r="72" spans="3:20">
      <c r="C72">
        <v>2</v>
      </c>
      <c r="D72" s="3">
        <f t="shared" ref="D72:D84" si="18">K21</f>
        <v>948.12802999999997</v>
      </c>
      <c r="E72" s="3" t="s">
        <v>30</v>
      </c>
      <c r="F72" s="3">
        <v>0</v>
      </c>
      <c r="H72" s="3">
        <f t="shared" ref="H72:H84" si="19">L21</f>
        <v>34546.205999999998</v>
      </c>
      <c r="I72" s="3" t="s">
        <v>30</v>
      </c>
      <c r="J72" s="3">
        <v>0</v>
      </c>
      <c r="L72" s="3">
        <f t="shared" ref="L72:L84" si="20">M21</f>
        <v>153.74217999999999</v>
      </c>
      <c r="M72" s="3" t="s">
        <v>30</v>
      </c>
      <c r="N72" s="3">
        <v>0</v>
      </c>
      <c r="P72" s="3">
        <f t="shared" ref="P72:P84" si="21">N21</f>
        <v>166.65648999999999</v>
      </c>
      <c r="Q72" s="3" t="s">
        <v>30</v>
      </c>
      <c r="R72" s="3">
        <v>0</v>
      </c>
    </row>
    <row r="73" spans="3:20">
      <c r="C73">
        <v>3</v>
      </c>
      <c r="D73" s="3">
        <f t="shared" si="18"/>
        <v>34498.107000000004</v>
      </c>
      <c r="E73" s="3" t="s">
        <v>30</v>
      </c>
      <c r="F73" s="3">
        <v>0</v>
      </c>
      <c r="H73" s="3">
        <f t="shared" si="19"/>
        <v>0</v>
      </c>
      <c r="I73" s="3" t="s">
        <v>30</v>
      </c>
      <c r="J73" s="3">
        <v>0</v>
      </c>
      <c r="L73" s="3">
        <f t="shared" si="20"/>
        <v>164.93242000000001</v>
      </c>
      <c r="M73" s="3" t="s">
        <v>30</v>
      </c>
      <c r="N73" s="3">
        <v>0</v>
      </c>
      <c r="P73" s="3">
        <f t="shared" si="21"/>
        <v>473.31527</v>
      </c>
      <c r="Q73" s="3" t="s">
        <v>30</v>
      </c>
      <c r="R73" s="3">
        <v>0</v>
      </c>
    </row>
    <row r="74" spans="3:20">
      <c r="C74">
        <v>4</v>
      </c>
      <c r="D74" s="3">
        <f t="shared" si="18"/>
        <v>0</v>
      </c>
      <c r="E74" s="3" t="s">
        <v>30</v>
      </c>
      <c r="F74" s="3">
        <v>0</v>
      </c>
      <c r="H74" s="3">
        <f t="shared" si="19"/>
        <v>0</v>
      </c>
      <c r="I74" s="3" t="s">
        <v>30</v>
      </c>
      <c r="J74" s="3">
        <v>0</v>
      </c>
      <c r="L74" s="3">
        <f t="shared" si="20"/>
        <v>36000</v>
      </c>
      <c r="M74" s="3" t="s">
        <v>30</v>
      </c>
      <c r="N74" s="3">
        <v>0</v>
      </c>
      <c r="P74" s="3">
        <f t="shared" si="21"/>
        <v>0</v>
      </c>
      <c r="Q74" s="3" t="s">
        <v>30</v>
      </c>
      <c r="R74" s="3">
        <v>0</v>
      </c>
    </row>
    <row r="75" spans="3:20">
      <c r="C75">
        <v>5</v>
      </c>
      <c r="D75" s="3">
        <f t="shared" si="18"/>
        <v>0</v>
      </c>
      <c r="E75" s="3" t="s">
        <v>30</v>
      </c>
      <c r="F75" s="3">
        <v>0</v>
      </c>
      <c r="H75" s="3">
        <f t="shared" si="19"/>
        <v>0</v>
      </c>
      <c r="I75" s="3" t="s">
        <v>30</v>
      </c>
      <c r="J75" s="3">
        <v>0</v>
      </c>
      <c r="L75" s="3">
        <f t="shared" si="20"/>
        <v>0</v>
      </c>
      <c r="M75" s="3" t="s">
        <v>30</v>
      </c>
      <c r="N75" s="3">
        <v>0</v>
      </c>
      <c r="P75" s="3">
        <f t="shared" si="21"/>
        <v>36000</v>
      </c>
      <c r="Q75" s="3" t="s">
        <v>30</v>
      </c>
      <c r="R75" s="3">
        <v>0</v>
      </c>
    </row>
    <row r="76" spans="3:20">
      <c r="C76">
        <v>6</v>
      </c>
      <c r="D76" s="3">
        <f t="shared" si="18"/>
        <v>0</v>
      </c>
      <c r="E76" s="3" t="s">
        <v>30</v>
      </c>
      <c r="F76" s="3">
        <v>0</v>
      </c>
      <c r="H76" s="3">
        <f t="shared" si="19"/>
        <v>0</v>
      </c>
      <c r="I76" s="3" t="s">
        <v>30</v>
      </c>
      <c r="J76" s="3">
        <v>0</v>
      </c>
      <c r="L76" s="3">
        <f t="shared" si="20"/>
        <v>0</v>
      </c>
      <c r="M76" s="3" t="s">
        <v>30</v>
      </c>
      <c r="N76" s="3">
        <v>0</v>
      </c>
      <c r="P76" s="3">
        <f t="shared" si="21"/>
        <v>0</v>
      </c>
      <c r="Q76" s="3" t="s">
        <v>30</v>
      </c>
      <c r="R76" s="3">
        <v>0</v>
      </c>
    </row>
    <row r="77" spans="3:20">
      <c r="C77">
        <v>7</v>
      </c>
      <c r="D77" s="3">
        <f t="shared" si="18"/>
        <v>0</v>
      </c>
      <c r="E77" s="3" t="s">
        <v>30</v>
      </c>
      <c r="F77" s="3">
        <v>0</v>
      </c>
      <c r="H77" s="3">
        <f t="shared" si="19"/>
        <v>0</v>
      </c>
      <c r="I77" s="3" t="s">
        <v>30</v>
      </c>
      <c r="J77" s="3">
        <v>0</v>
      </c>
      <c r="L77" s="3">
        <f t="shared" si="20"/>
        <v>36000</v>
      </c>
      <c r="M77" s="3" t="s">
        <v>30</v>
      </c>
      <c r="N77" s="3">
        <v>0</v>
      </c>
      <c r="P77" s="3">
        <f t="shared" si="21"/>
        <v>0</v>
      </c>
      <c r="Q77" s="3" t="s">
        <v>30</v>
      </c>
      <c r="R77" s="3">
        <v>0</v>
      </c>
    </row>
    <row r="78" spans="3:20">
      <c r="C78">
        <v>8</v>
      </c>
      <c r="D78" s="3">
        <f t="shared" si="18"/>
        <v>0</v>
      </c>
      <c r="E78" s="3" t="s">
        <v>30</v>
      </c>
      <c r="F78" s="3">
        <v>0</v>
      </c>
      <c r="H78" s="3">
        <f t="shared" si="19"/>
        <v>0</v>
      </c>
      <c r="I78" s="3" t="s">
        <v>30</v>
      </c>
      <c r="J78" s="3">
        <v>0</v>
      </c>
      <c r="L78" s="3">
        <f t="shared" si="20"/>
        <v>0</v>
      </c>
      <c r="M78" s="3" t="s">
        <v>30</v>
      </c>
      <c r="N78" s="3">
        <v>0</v>
      </c>
      <c r="P78" s="3">
        <f t="shared" si="21"/>
        <v>36000</v>
      </c>
      <c r="Q78" s="3" t="s">
        <v>30</v>
      </c>
      <c r="R78" s="3">
        <v>0</v>
      </c>
    </row>
    <row r="79" spans="3:20">
      <c r="C79">
        <v>9</v>
      </c>
      <c r="D79" s="3">
        <f t="shared" si="18"/>
        <v>0</v>
      </c>
      <c r="E79" s="3" t="s">
        <v>30</v>
      </c>
      <c r="F79" s="3">
        <v>0</v>
      </c>
      <c r="H79" s="3">
        <f t="shared" si="19"/>
        <v>0</v>
      </c>
      <c r="I79" s="3" t="s">
        <v>30</v>
      </c>
      <c r="J79" s="3">
        <v>0</v>
      </c>
      <c r="L79" s="3">
        <f t="shared" si="20"/>
        <v>0</v>
      </c>
      <c r="M79" s="3" t="s">
        <v>30</v>
      </c>
      <c r="N79" s="3">
        <v>0</v>
      </c>
      <c r="P79" s="3">
        <f t="shared" si="21"/>
        <v>36000</v>
      </c>
      <c r="Q79" s="3" t="s">
        <v>30</v>
      </c>
      <c r="R79" s="3">
        <v>0</v>
      </c>
    </row>
    <row r="80" spans="3:20">
      <c r="C80">
        <v>10</v>
      </c>
      <c r="D80" s="3">
        <f t="shared" si="18"/>
        <v>36000</v>
      </c>
      <c r="E80" s="3" t="s">
        <v>30</v>
      </c>
      <c r="F80" s="3">
        <v>0</v>
      </c>
      <c r="H80" s="3">
        <f t="shared" si="19"/>
        <v>0</v>
      </c>
      <c r="I80" s="3" t="s">
        <v>30</v>
      </c>
      <c r="J80" s="3">
        <v>0</v>
      </c>
      <c r="L80" s="3">
        <f t="shared" si="20"/>
        <v>0</v>
      </c>
      <c r="M80" s="3" t="s">
        <v>30</v>
      </c>
      <c r="N80" s="3">
        <v>0</v>
      </c>
      <c r="P80" s="3">
        <f t="shared" si="21"/>
        <v>0</v>
      </c>
      <c r="Q80" s="3" t="s">
        <v>30</v>
      </c>
      <c r="R80" s="3">
        <v>0</v>
      </c>
    </row>
    <row r="81" spans="3:18">
      <c r="C81">
        <v>11</v>
      </c>
      <c r="D81" s="3">
        <f t="shared" si="18"/>
        <v>36000</v>
      </c>
      <c r="E81" s="3" t="s">
        <v>30</v>
      </c>
      <c r="F81" s="3">
        <v>0</v>
      </c>
      <c r="H81" s="3">
        <f t="shared" si="19"/>
        <v>0</v>
      </c>
      <c r="I81" s="3" t="s">
        <v>30</v>
      </c>
      <c r="J81" s="3">
        <v>0</v>
      </c>
      <c r="L81" s="3">
        <f t="shared" si="20"/>
        <v>0</v>
      </c>
      <c r="M81" s="3" t="s">
        <v>30</v>
      </c>
      <c r="N81" s="3">
        <v>0</v>
      </c>
      <c r="P81" s="3">
        <f t="shared" si="21"/>
        <v>0</v>
      </c>
      <c r="Q81" s="3" t="s">
        <v>30</v>
      </c>
      <c r="R81" s="3">
        <v>0</v>
      </c>
    </row>
    <row r="82" spans="3:18">
      <c r="C82">
        <v>12</v>
      </c>
      <c r="D82" s="3">
        <f t="shared" si="18"/>
        <v>36000</v>
      </c>
      <c r="E82" s="3" t="s">
        <v>30</v>
      </c>
      <c r="F82" s="3">
        <v>0</v>
      </c>
      <c r="H82" s="3">
        <f t="shared" si="19"/>
        <v>0</v>
      </c>
      <c r="I82" s="3" t="s">
        <v>30</v>
      </c>
      <c r="J82" s="3">
        <v>0</v>
      </c>
      <c r="L82" s="3">
        <f t="shared" si="20"/>
        <v>0</v>
      </c>
      <c r="M82" s="3" t="s">
        <v>30</v>
      </c>
      <c r="N82" s="3">
        <v>0</v>
      </c>
      <c r="P82" s="3">
        <f t="shared" si="21"/>
        <v>0</v>
      </c>
      <c r="Q82" s="3" t="s">
        <v>30</v>
      </c>
      <c r="R82" s="3">
        <v>0</v>
      </c>
    </row>
    <row r="83" spans="3:18">
      <c r="C83">
        <v>13</v>
      </c>
      <c r="D83" s="3">
        <f t="shared" si="18"/>
        <v>36000</v>
      </c>
      <c r="E83" s="3" t="s">
        <v>30</v>
      </c>
      <c r="F83" s="3">
        <v>0</v>
      </c>
      <c r="H83" s="3">
        <f t="shared" si="19"/>
        <v>0</v>
      </c>
      <c r="I83" s="3" t="s">
        <v>30</v>
      </c>
      <c r="J83" s="3">
        <v>0</v>
      </c>
      <c r="L83" s="3">
        <f t="shared" si="20"/>
        <v>0</v>
      </c>
      <c r="M83" s="3" t="s">
        <v>30</v>
      </c>
      <c r="N83" s="3">
        <v>0</v>
      </c>
      <c r="P83" s="3">
        <f t="shared" si="21"/>
        <v>0</v>
      </c>
      <c r="Q83" s="3" t="s">
        <v>30</v>
      </c>
      <c r="R83" s="3">
        <v>0</v>
      </c>
    </row>
    <row r="84" spans="3:18">
      <c r="C84">
        <v>14</v>
      </c>
      <c r="D84" s="3">
        <f t="shared" si="18"/>
        <v>36000</v>
      </c>
      <c r="E84" s="3" t="s">
        <v>30</v>
      </c>
      <c r="F84" s="3">
        <v>0</v>
      </c>
      <c r="H84" s="3">
        <f t="shared" si="19"/>
        <v>0</v>
      </c>
      <c r="I84" s="3" t="s">
        <v>30</v>
      </c>
      <c r="J84" s="3">
        <v>0</v>
      </c>
      <c r="L84" s="3">
        <f t="shared" si="20"/>
        <v>0</v>
      </c>
      <c r="M84" s="3" t="s">
        <v>30</v>
      </c>
      <c r="N84" s="3">
        <v>0</v>
      </c>
      <c r="P84" s="3">
        <f t="shared" si="21"/>
        <v>0</v>
      </c>
      <c r="Q84" s="3" t="s">
        <v>30</v>
      </c>
      <c r="R84" s="3">
        <v>0</v>
      </c>
    </row>
    <row r="88" spans="3:18">
      <c r="C88">
        <v>1</v>
      </c>
      <c r="D88" s="10">
        <f>B38</f>
        <v>262.03200549999985</v>
      </c>
      <c r="E88" s="10" t="s">
        <v>30</v>
      </c>
      <c r="F88" s="10">
        <f>B21/3</f>
        <v>262.03200816666669</v>
      </c>
      <c r="H88" s="10">
        <f>C38</f>
        <v>34455.002536</v>
      </c>
      <c r="I88" s="10" t="s">
        <v>30</v>
      </c>
      <c r="J88" s="10">
        <f>C21/3</f>
        <v>63.734487999999999</v>
      </c>
      <c r="L88" s="10">
        <f>D38</f>
        <v>63.435542699999985</v>
      </c>
      <c r="M88" s="10" t="s">
        <v>30</v>
      </c>
      <c r="N88" s="10">
        <f>D21/3</f>
        <v>63.435545766666671</v>
      </c>
      <c r="P88" s="10">
        <f>E38</f>
        <v>66.66412379999997</v>
      </c>
      <c r="Q88" s="10" t="s">
        <v>30</v>
      </c>
      <c r="R88" s="10">
        <f>E21/3</f>
        <v>66.664122066666664</v>
      </c>
    </row>
    <row r="89" spans="3:18">
      <c r="C89">
        <v>2</v>
      </c>
      <c r="D89" s="10">
        <f t="shared" ref="D89:D101" si="22">B39</f>
        <v>33856.128577299998</v>
      </c>
      <c r="E89" s="10"/>
      <c r="F89" s="10">
        <f t="shared" ref="F89:F101" si="23">B22/3</f>
        <v>301.33680939999999</v>
      </c>
      <c r="H89" s="10">
        <f t="shared" ref="H89:H101" si="24">C39</f>
        <v>34282.919418400001</v>
      </c>
      <c r="I89" s="10" t="s">
        <v>30</v>
      </c>
      <c r="J89" s="10">
        <f t="shared" ref="J89:J101" si="25">C22/3</f>
        <v>57.3610392</v>
      </c>
      <c r="L89" s="10">
        <f t="shared" ref="L89:L101" si="26">D39</f>
        <v>57.0919892</v>
      </c>
      <c r="M89" s="10" t="s">
        <v>30</v>
      </c>
      <c r="N89" s="10">
        <f t="shared" ref="N89:N101" si="27">D22/3</f>
        <v>57.091991166666666</v>
      </c>
      <c r="P89" s="10">
        <f t="shared" ref="P89:P101" si="28">E39</f>
        <v>359.98626420000005</v>
      </c>
      <c r="Q89" s="10" t="s">
        <v>30</v>
      </c>
      <c r="R89" s="10">
        <f t="shared" ref="R89:R101" si="29">E22/3</f>
        <v>59.997709866666668</v>
      </c>
    </row>
    <row r="90" spans="3:18">
      <c r="C90">
        <v>3</v>
      </c>
      <c r="D90" s="10">
        <f t="shared" si="22"/>
        <v>32952.118149099995</v>
      </c>
      <c r="E90" s="10"/>
      <c r="F90" s="10">
        <f t="shared" si="23"/>
        <v>301.33680939999999</v>
      </c>
      <c r="H90" s="10">
        <f t="shared" si="24"/>
        <v>34110.836300800001</v>
      </c>
      <c r="I90" s="10" t="s">
        <v>30</v>
      </c>
      <c r="J90" s="10">
        <f t="shared" si="25"/>
        <v>57.3610392</v>
      </c>
      <c r="L90" s="10">
        <f t="shared" si="26"/>
        <v>35885.816015700002</v>
      </c>
      <c r="M90" s="10" t="s">
        <v>30</v>
      </c>
      <c r="N90" s="10">
        <f t="shared" si="27"/>
        <v>57.091991166666666</v>
      </c>
      <c r="P90" s="10">
        <f t="shared" si="28"/>
        <v>179.99313460000005</v>
      </c>
      <c r="Q90" s="10" t="s">
        <v>30</v>
      </c>
      <c r="R90" s="10">
        <f t="shared" si="29"/>
        <v>59.997709866666668</v>
      </c>
    </row>
    <row r="91" spans="3:18">
      <c r="C91">
        <v>4</v>
      </c>
      <c r="D91" s="10">
        <f t="shared" si="22"/>
        <v>32002.907249099997</v>
      </c>
      <c r="E91" s="10"/>
      <c r="F91" s="10">
        <f t="shared" si="23"/>
        <v>316.40363333333335</v>
      </c>
      <c r="H91" s="10">
        <f t="shared" si="24"/>
        <v>33912.940700799998</v>
      </c>
      <c r="I91" s="10" t="s">
        <v>30</v>
      </c>
      <c r="J91" s="10">
        <f t="shared" si="25"/>
        <v>65.965199999999996</v>
      </c>
      <c r="L91" s="10">
        <f t="shared" si="26"/>
        <v>35688.848615700001</v>
      </c>
      <c r="M91" s="10" t="s">
        <v>30</v>
      </c>
      <c r="N91" s="10">
        <f t="shared" si="27"/>
        <v>65.655799999999999</v>
      </c>
      <c r="P91" s="10">
        <f t="shared" si="28"/>
        <v>35973.002134599999</v>
      </c>
      <c r="Q91" s="10" t="s">
        <v>30</v>
      </c>
      <c r="R91" s="10">
        <f t="shared" si="29"/>
        <v>68.997</v>
      </c>
    </row>
    <row r="92" spans="3:18">
      <c r="C92">
        <v>5</v>
      </c>
      <c r="D92" s="10">
        <f t="shared" si="22"/>
        <v>31053.696349099999</v>
      </c>
      <c r="E92" s="10"/>
      <c r="F92" s="10">
        <f t="shared" si="23"/>
        <v>316.40363333333335</v>
      </c>
      <c r="H92" s="10">
        <f t="shared" si="24"/>
        <v>33715.045100799995</v>
      </c>
      <c r="I92" s="10" t="s">
        <v>30</v>
      </c>
      <c r="J92" s="10">
        <f t="shared" si="25"/>
        <v>65.965199999999996</v>
      </c>
      <c r="L92" s="10">
        <f t="shared" si="26"/>
        <v>35491.881215699999</v>
      </c>
      <c r="M92" s="10" t="s">
        <v>30</v>
      </c>
      <c r="N92" s="10">
        <f t="shared" si="27"/>
        <v>65.655799999999999</v>
      </c>
      <c r="P92" s="10">
        <f t="shared" si="28"/>
        <v>35766.011134599998</v>
      </c>
      <c r="Q92" s="10" t="s">
        <v>30</v>
      </c>
      <c r="R92" s="10">
        <f t="shared" si="29"/>
        <v>68.997</v>
      </c>
    </row>
    <row r="93" spans="3:18">
      <c r="C93">
        <v>6</v>
      </c>
      <c r="D93" s="10">
        <f t="shared" si="22"/>
        <v>30151.945947</v>
      </c>
      <c r="E93" s="10"/>
      <c r="F93" s="10">
        <f t="shared" si="23"/>
        <v>300.58346736666664</v>
      </c>
      <c r="H93" s="10">
        <f t="shared" si="24"/>
        <v>33507.254736299998</v>
      </c>
      <c r="I93" s="10" t="s">
        <v>30</v>
      </c>
      <c r="J93" s="10">
        <f t="shared" si="25"/>
        <v>69.263454833333341</v>
      </c>
      <c r="L93" s="10">
        <f t="shared" si="26"/>
        <v>71285.065477700002</v>
      </c>
      <c r="M93" s="10" t="s">
        <v>30</v>
      </c>
      <c r="N93" s="10">
        <f t="shared" si="27"/>
        <v>68.938579333333337</v>
      </c>
      <c r="P93" s="10">
        <f t="shared" si="28"/>
        <v>35548.669430599999</v>
      </c>
      <c r="Q93" s="10" t="s">
        <v>30</v>
      </c>
      <c r="R93" s="10">
        <f t="shared" si="29"/>
        <v>72.44723466666666</v>
      </c>
    </row>
    <row r="94" spans="3:18">
      <c r="C94">
        <v>7</v>
      </c>
      <c r="D94" s="10">
        <f t="shared" si="22"/>
        <v>29250.195544900002</v>
      </c>
      <c r="E94" s="10"/>
      <c r="F94" s="10">
        <f t="shared" si="23"/>
        <v>300.58346736666664</v>
      </c>
      <c r="H94" s="10">
        <f t="shared" si="24"/>
        <v>33299.464371800001</v>
      </c>
      <c r="I94" s="10" t="s">
        <v>30</v>
      </c>
      <c r="J94" s="10">
        <f t="shared" si="25"/>
        <v>69.263454833333341</v>
      </c>
      <c r="L94" s="10">
        <f t="shared" si="26"/>
        <v>71078.249739699997</v>
      </c>
      <c r="M94" s="10" t="s">
        <v>30</v>
      </c>
      <c r="N94" s="10">
        <f t="shared" si="27"/>
        <v>68.938579333333337</v>
      </c>
      <c r="P94" s="10">
        <f t="shared" si="28"/>
        <v>71331.327726599993</v>
      </c>
      <c r="Q94" s="10" t="s">
        <v>30</v>
      </c>
      <c r="R94" s="10">
        <f t="shared" si="29"/>
        <v>72.44723466666666</v>
      </c>
    </row>
    <row r="95" spans="3:18">
      <c r="C95">
        <v>8</v>
      </c>
      <c r="D95" s="10">
        <f t="shared" si="22"/>
        <v>28032.8325019</v>
      </c>
      <c r="E95" s="10"/>
      <c r="F95" s="10">
        <f t="shared" si="23"/>
        <v>405.78768100000002</v>
      </c>
      <c r="H95" s="10">
        <f t="shared" si="24"/>
        <v>33050.115934399997</v>
      </c>
      <c r="I95" s="10" t="s">
        <v>30</v>
      </c>
      <c r="J95" s="10">
        <f t="shared" si="25"/>
        <v>83.116145799999998</v>
      </c>
      <c r="L95" s="10">
        <f t="shared" si="26"/>
        <v>70830.070854099991</v>
      </c>
      <c r="M95" s="10" t="s">
        <v>30</v>
      </c>
      <c r="N95" s="10">
        <f t="shared" si="27"/>
        <v>82.726295199999996</v>
      </c>
      <c r="P95" s="10">
        <f t="shared" si="28"/>
        <v>107070.51768179999</v>
      </c>
      <c r="Q95" s="10" t="s">
        <v>30</v>
      </c>
      <c r="R95" s="10">
        <f t="shared" si="29"/>
        <v>86.9366816</v>
      </c>
    </row>
    <row r="96" spans="3:18">
      <c r="C96">
        <v>9</v>
      </c>
      <c r="D96" s="10">
        <f t="shared" si="22"/>
        <v>62815.469458900006</v>
      </c>
      <c r="E96" s="10"/>
      <c r="F96" s="10">
        <f t="shared" si="23"/>
        <v>405.78768100000002</v>
      </c>
      <c r="H96" s="10">
        <f t="shared" si="24"/>
        <v>32800.767496999993</v>
      </c>
      <c r="I96" s="10" t="s">
        <v>30</v>
      </c>
      <c r="J96" s="10">
        <f t="shared" si="25"/>
        <v>83.116145799999998</v>
      </c>
      <c r="L96" s="10">
        <f t="shared" si="26"/>
        <v>70581.891968499986</v>
      </c>
      <c r="M96" s="10" t="s">
        <v>30</v>
      </c>
      <c r="N96" s="10">
        <f t="shared" si="27"/>
        <v>82.726295199999996</v>
      </c>
      <c r="P96" s="10">
        <f t="shared" si="28"/>
        <v>106809.70763699998</v>
      </c>
      <c r="Q96" s="10" t="s">
        <v>30</v>
      </c>
      <c r="R96" s="10">
        <f t="shared" si="29"/>
        <v>86.9366816</v>
      </c>
    </row>
    <row r="97" spans="3:18">
      <c r="C97">
        <v>10</v>
      </c>
      <c r="D97" s="10">
        <f t="shared" si="22"/>
        <v>97476.370111900018</v>
      </c>
      <c r="E97" s="10"/>
      <c r="F97" s="10">
        <f t="shared" si="23"/>
        <v>446.36644900000005</v>
      </c>
      <c r="H97" s="10">
        <f t="shared" si="24"/>
        <v>32538.951637699993</v>
      </c>
      <c r="I97" s="10" t="s">
        <v>30</v>
      </c>
      <c r="J97" s="10">
        <f t="shared" si="25"/>
        <v>87.271953100000005</v>
      </c>
      <c r="L97" s="10">
        <f t="shared" si="26"/>
        <v>70321.304138599982</v>
      </c>
      <c r="M97" s="10" t="s">
        <v>30</v>
      </c>
      <c r="N97" s="10">
        <f t="shared" si="27"/>
        <v>86.862609966666653</v>
      </c>
      <c r="P97" s="10">
        <f t="shared" si="28"/>
        <v>106535.85708999999</v>
      </c>
      <c r="Q97" s="10" t="s">
        <v>30</v>
      </c>
      <c r="R97" s="10">
        <f t="shared" si="29"/>
        <v>91.283515666666673</v>
      </c>
    </row>
    <row r="98" spans="3:18">
      <c r="C98">
        <v>11</v>
      </c>
      <c r="D98" s="10">
        <f t="shared" si="22"/>
        <v>132137.27076490002</v>
      </c>
      <c r="E98" s="10"/>
      <c r="F98" s="10">
        <f t="shared" si="23"/>
        <v>446.36644900000005</v>
      </c>
      <c r="H98" s="10">
        <f t="shared" si="24"/>
        <v>32277.135778399992</v>
      </c>
      <c r="I98" s="10" t="s">
        <v>30</v>
      </c>
      <c r="J98" s="10">
        <f t="shared" si="25"/>
        <v>87.271953100000005</v>
      </c>
      <c r="L98" s="10">
        <f t="shared" si="26"/>
        <v>70060.716308699979</v>
      </c>
      <c r="M98" s="10" t="s">
        <v>30</v>
      </c>
      <c r="N98" s="10">
        <f t="shared" si="27"/>
        <v>86.862609966666653</v>
      </c>
      <c r="P98" s="10">
        <f t="shared" si="28"/>
        <v>106262.006543</v>
      </c>
      <c r="Q98" s="10" t="s">
        <v>30</v>
      </c>
      <c r="R98" s="10">
        <f t="shared" si="29"/>
        <v>91.283515666666673</v>
      </c>
    </row>
    <row r="99" spans="3:18">
      <c r="C99">
        <v>12</v>
      </c>
      <c r="D99" s="10">
        <f t="shared" si="22"/>
        <v>167333.81116490002</v>
      </c>
      <c r="E99" s="10"/>
      <c r="F99" s="10">
        <f t="shared" si="23"/>
        <v>267.81986666666666</v>
      </c>
      <c r="H99" s="10">
        <f t="shared" si="24"/>
        <v>32224.772608399991</v>
      </c>
      <c r="I99" s="10" t="s">
        <v>30</v>
      </c>
      <c r="J99" s="10">
        <f t="shared" si="25"/>
        <v>17.45439</v>
      </c>
      <c r="L99" s="10">
        <f t="shared" si="26"/>
        <v>70008.598738699977</v>
      </c>
      <c r="M99" s="10" t="s">
        <v>30</v>
      </c>
      <c r="N99" s="10">
        <f t="shared" si="27"/>
        <v>17.372523333333334</v>
      </c>
      <c r="P99" s="10">
        <f t="shared" si="28"/>
        <v>106207.236433</v>
      </c>
      <c r="Q99" s="10" t="s">
        <v>30</v>
      </c>
      <c r="R99" s="10">
        <f t="shared" si="29"/>
        <v>18.256703333333334</v>
      </c>
    </row>
    <row r="100" spans="3:18">
      <c r="C100">
        <v>13</v>
      </c>
      <c r="D100" s="10">
        <f t="shared" si="22"/>
        <v>202530.35156490002</v>
      </c>
      <c r="E100" s="10"/>
      <c r="F100" s="10">
        <f t="shared" si="23"/>
        <v>267.81986666666666</v>
      </c>
      <c r="H100" s="10">
        <f t="shared" si="24"/>
        <v>32172.409438399991</v>
      </c>
      <c r="I100" s="10" t="s">
        <v>30</v>
      </c>
      <c r="J100" s="10">
        <f t="shared" si="25"/>
        <v>17.45439</v>
      </c>
      <c r="L100" s="10">
        <f t="shared" si="26"/>
        <v>69956.481168699975</v>
      </c>
      <c r="M100" s="10" t="s">
        <v>30</v>
      </c>
      <c r="N100" s="10">
        <f t="shared" si="27"/>
        <v>17.372523333333334</v>
      </c>
      <c r="P100" s="10">
        <f t="shared" si="28"/>
        <v>106152.466323</v>
      </c>
      <c r="Q100" s="10" t="s">
        <v>30</v>
      </c>
      <c r="R100" s="10">
        <f t="shared" si="29"/>
        <v>18.256703333333334</v>
      </c>
    </row>
    <row r="101" spans="3:18">
      <c r="C101">
        <v>14</v>
      </c>
      <c r="D101" s="10">
        <f t="shared" si="22"/>
        <v>0</v>
      </c>
      <c r="E101" s="10"/>
      <c r="F101" s="10">
        <f t="shared" si="23"/>
        <v>0</v>
      </c>
      <c r="H101" s="10">
        <f t="shared" si="24"/>
        <v>0</v>
      </c>
      <c r="I101" s="10" t="s">
        <v>30</v>
      </c>
      <c r="J101" s="10">
        <f t="shared" si="25"/>
        <v>0</v>
      </c>
      <c r="L101" s="10">
        <f t="shared" si="26"/>
        <v>0</v>
      </c>
      <c r="M101" s="10"/>
      <c r="N101" s="10">
        <f t="shared" si="27"/>
        <v>0</v>
      </c>
      <c r="P101" s="10">
        <f t="shared" si="28"/>
        <v>0</v>
      </c>
      <c r="Q101" s="10"/>
      <c r="R101" s="10">
        <f t="shared" si="29"/>
        <v>0</v>
      </c>
    </row>
    <row r="104" spans="3:18">
      <c r="G104">
        <v>1</v>
      </c>
      <c r="H104" s="10">
        <f>F38</f>
        <v>71.316700999999966</v>
      </c>
      <c r="I104" s="10" t="s">
        <v>30</v>
      </c>
      <c r="J104" s="10">
        <f>F21/3</f>
        <v>71.316703000000004</v>
      </c>
    </row>
    <row r="105" spans="3:18">
      <c r="G105">
        <v>2</v>
      </c>
      <c r="H105" s="10">
        <f t="shared" ref="H105:H117" si="30">F39</f>
        <v>688.91942569999992</v>
      </c>
      <c r="I105" s="10" t="s">
        <v>30</v>
      </c>
      <c r="J105" s="10">
        <f t="shared" ref="J105:J117" si="31">F22/3</f>
        <v>82.014208433333337</v>
      </c>
    </row>
    <row r="106" spans="3:18">
      <c r="G106">
        <v>3</v>
      </c>
      <c r="H106" s="10">
        <f t="shared" si="30"/>
        <v>442.87680039999992</v>
      </c>
      <c r="I106" s="10" t="s">
        <v>30</v>
      </c>
      <c r="J106" s="10">
        <f t="shared" si="31"/>
        <v>82.014208433333337</v>
      </c>
    </row>
    <row r="107" spans="3:18">
      <c r="G107">
        <v>4</v>
      </c>
      <c r="H107" s="10">
        <f t="shared" si="30"/>
        <v>221.43840039999992</v>
      </c>
      <c r="I107" s="10" t="s">
        <v>30</v>
      </c>
      <c r="J107" s="10">
        <f t="shared" si="31"/>
        <v>73.812799999999996</v>
      </c>
    </row>
    <row r="108" spans="3:18">
      <c r="G108">
        <v>5</v>
      </c>
      <c r="H108" s="10">
        <f t="shared" si="30"/>
        <v>36000.000000400003</v>
      </c>
      <c r="I108" s="10" t="s">
        <v>30</v>
      </c>
      <c r="J108" s="10">
        <f t="shared" si="31"/>
        <v>73.812799999999996</v>
      </c>
    </row>
    <row r="109" spans="3:18">
      <c r="G109">
        <v>6</v>
      </c>
      <c r="H109" s="10">
        <f t="shared" si="30"/>
        <v>35767.489719500001</v>
      </c>
      <c r="I109" s="10" t="s">
        <v>30</v>
      </c>
      <c r="J109" s="10">
        <f t="shared" si="31"/>
        <v>77.503426966666666</v>
      </c>
    </row>
    <row r="110" spans="3:18">
      <c r="G110">
        <v>7</v>
      </c>
      <c r="H110" s="10">
        <f t="shared" si="30"/>
        <v>35534.979438599999</v>
      </c>
      <c r="I110" s="10" t="s">
        <v>30</v>
      </c>
      <c r="J110" s="10">
        <f t="shared" si="31"/>
        <v>77.503426966666666</v>
      </c>
    </row>
    <row r="111" spans="3:18">
      <c r="G111">
        <v>8</v>
      </c>
      <c r="H111" s="10">
        <f t="shared" si="30"/>
        <v>35255.967101499999</v>
      </c>
      <c r="I111" s="10" t="s">
        <v>30</v>
      </c>
      <c r="J111" s="10">
        <f t="shared" si="31"/>
        <v>93.004112366666675</v>
      </c>
    </row>
    <row r="112" spans="3:18">
      <c r="G112">
        <v>9</v>
      </c>
      <c r="H112" s="10">
        <f t="shared" si="30"/>
        <v>34976.954764399998</v>
      </c>
      <c r="I112" s="10" t="s">
        <v>30</v>
      </c>
      <c r="J112" s="10">
        <f t="shared" si="31"/>
        <v>93.004112366666675</v>
      </c>
    </row>
    <row r="113" spans="7:10">
      <c r="G113">
        <v>10</v>
      </c>
      <c r="H113" s="10">
        <f t="shared" si="30"/>
        <v>34697.942427299997</v>
      </c>
      <c r="I113" s="10" t="s">
        <v>30</v>
      </c>
      <c r="J113" s="10">
        <f t="shared" si="31"/>
        <v>93.004112366666675</v>
      </c>
    </row>
    <row r="114" spans="7:10">
      <c r="G114">
        <v>11</v>
      </c>
      <c r="H114" s="10">
        <f t="shared" si="30"/>
        <v>34418.930090199996</v>
      </c>
      <c r="I114" s="10" t="s">
        <v>30</v>
      </c>
      <c r="J114" s="10">
        <f t="shared" si="31"/>
        <v>93.004112366666675</v>
      </c>
    </row>
    <row r="115" spans="7:10">
      <c r="G115">
        <v>12</v>
      </c>
      <c r="H115" s="10">
        <f t="shared" si="30"/>
        <v>34357.547380199998</v>
      </c>
      <c r="I115" s="10" t="s">
        <v>30</v>
      </c>
      <c r="J115" s="10">
        <f t="shared" si="31"/>
        <v>20.460903333333334</v>
      </c>
    </row>
    <row r="116" spans="7:10">
      <c r="G116">
        <v>13</v>
      </c>
      <c r="H116" s="10">
        <f t="shared" si="30"/>
        <v>34296.1646702</v>
      </c>
      <c r="I116" s="10" t="s">
        <v>30</v>
      </c>
      <c r="J116" s="10">
        <f t="shared" si="31"/>
        <v>20.460903333333334</v>
      </c>
    </row>
    <row r="117" spans="7:10">
      <c r="G117">
        <v>14</v>
      </c>
      <c r="H117" s="10">
        <f t="shared" si="30"/>
        <v>0</v>
      </c>
      <c r="I117" s="10" t="s">
        <v>30</v>
      </c>
      <c r="J117" s="10">
        <f t="shared" si="31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2017-10-29T19:13:42Z</dcterms:modified>
</cp:coreProperties>
</file>