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embeddings/oleObject4.bin" ContentType="application/vnd.openxmlformats-officedocument.oleObject"/>
  <Override PartName="/xl/drawings/drawing5.xml" ContentType="application/vnd.openxmlformats-officedocument.drawing+xml"/>
  <Override PartName="/xl/embeddings/oleObject5.bin" ContentType="application/vnd.openxmlformats-officedocument.oleObject"/>
  <Override PartName="/xl/drawings/drawing6.xml" ContentType="application/vnd.openxmlformats-officedocument.drawing+xml"/>
  <Override PartName="/xl/embeddings/oleObject6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20115" windowHeight="7875"/>
  </bookViews>
  <sheets>
    <sheet name="ερωτήματα 1-5 (3)" sheetId="6" r:id="rId1"/>
    <sheet name="ερώτημα 1" sheetId="3" r:id="rId2"/>
    <sheet name="ερώτημα 2" sheetId="1" r:id="rId3"/>
    <sheet name="ερώτημα 3" sheetId="5" r:id="rId4"/>
    <sheet name="ερώτημα 4" sheetId="4" r:id="rId5"/>
    <sheet name="ερώτημα 5" sheetId="7" r:id="rId6"/>
  </sheets>
  <calcPr calcId="152511"/>
</workbook>
</file>

<file path=xl/calcChain.xml><?xml version="1.0" encoding="utf-8"?>
<calcChain xmlns="http://schemas.openxmlformats.org/spreadsheetml/2006/main">
  <c r="F85" i="7" l="1"/>
  <c r="E85" i="7"/>
  <c r="D85" i="7"/>
  <c r="C85" i="7"/>
  <c r="B85" i="7"/>
  <c r="F84" i="7"/>
  <c r="E84" i="7"/>
  <c r="D84" i="7"/>
  <c r="C84" i="7"/>
  <c r="B84" i="7"/>
  <c r="F83" i="7"/>
  <c r="E83" i="7"/>
  <c r="D83" i="7"/>
  <c r="C83" i="7"/>
  <c r="B83" i="7"/>
  <c r="F82" i="7"/>
  <c r="E82" i="7"/>
  <c r="D82" i="7"/>
  <c r="C82" i="7"/>
  <c r="B82" i="7"/>
  <c r="F81" i="7"/>
  <c r="E81" i="7"/>
  <c r="D81" i="7"/>
  <c r="C81" i="7"/>
  <c r="A92" i="7" s="1" a="1"/>
  <c r="B81" i="7"/>
  <c r="F73" i="7"/>
  <c r="H73" i="7" s="1"/>
  <c r="D70" i="7"/>
  <c r="D69" i="7"/>
  <c r="D68" i="7"/>
  <c r="D67" i="7"/>
  <c r="D72" i="7" s="1"/>
  <c r="D66" i="7"/>
  <c r="D50" i="7"/>
  <c r="D49" i="7"/>
  <c r="D48" i="7"/>
  <c r="D47" i="7"/>
  <c r="D46" i="7"/>
  <c r="K42" i="7"/>
  <c r="J42" i="7"/>
  <c r="I42" i="7"/>
  <c r="H42" i="7"/>
  <c r="G42" i="7"/>
  <c r="Q37" i="7"/>
  <c r="P37" i="7"/>
  <c r="O37" i="7"/>
  <c r="N37" i="7"/>
  <c r="M37" i="7"/>
  <c r="E37" i="7"/>
  <c r="D37" i="7"/>
  <c r="C37" i="7"/>
  <c r="B37" i="7"/>
  <c r="A37" i="7"/>
  <c r="E36" i="7"/>
  <c r="D36" i="7"/>
  <c r="C36" i="7"/>
  <c r="B36" i="7"/>
  <c r="A36" i="7"/>
  <c r="E35" i="7"/>
  <c r="D35" i="7"/>
  <c r="C35" i="7"/>
  <c r="B35" i="7"/>
  <c r="A35" i="7"/>
  <c r="E34" i="7"/>
  <c r="D34" i="7"/>
  <c r="C34" i="7"/>
  <c r="B34" i="7"/>
  <c r="A34" i="7"/>
  <c r="E33" i="7"/>
  <c r="D33" i="7"/>
  <c r="C33" i="7"/>
  <c r="B33" i="7"/>
  <c r="A33" i="7"/>
  <c r="Q32" i="7"/>
  <c r="P32" i="7"/>
  <c r="O32" i="7"/>
  <c r="N32" i="7"/>
  <c r="M32" i="7"/>
  <c r="E32" i="7"/>
  <c r="D32" i="7"/>
  <c r="C32" i="7"/>
  <c r="B32" i="7"/>
  <c r="A32" i="7"/>
  <c r="E31" i="7"/>
  <c r="D31" i="7"/>
  <c r="C31" i="7"/>
  <c r="B31" i="7"/>
  <c r="A31" i="7"/>
  <c r="E30" i="7"/>
  <c r="D30" i="7"/>
  <c r="C30" i="7"/>
  <c r="B30" i="7"/>
  <c r="A30" i="7"/>
  <c r="E29" i="7"/>
  <c r="D29" i="7"/>
  <c r="C29" i="7"/>
  <c r="B29" i="7"/>
  <c r="A29" i="7"/>
  <c r="E28" i="7"/>
  <c r="D28" i="7"/>
  <c r="D60" i="7" s="1"/>
  <c r="C28" i="7"/>
  <c r="B28" i="7"/>
  <c r="A28" i="7"/>
  <c r="E27" i="7"/>
  <c r="E60" i="7" s="1"/>
  <c r="D27" i="7"/>
  <c r="C27" i="7"/>
  <c r="B27" i="7"/>
  <c r="B55" i="7" s="1"/>
  <c r="H60" i="7" s="1"/>
  <c r="A27" i="7"/>
  <c r="A60" i="7" s="1"/>
  <c r="Q26" i="7"/>
  <c r="P26" i="7"/>
  <c r="O26" i="7"/>
  <c r="N26" i="7"/>
  <c r="M26" i="7"/>
  <c r="E26" i="7"/>
  <c r="D26" i="7"/>
  <c r="D55" i="7" s="1"/>
  <c r="J60" i="7" s="1"/>
  <c r="C26" i="7"/>
  <c r="C55" i="7" s="1"/>
  <c r="I60" i="7" s="1"/>
  <c r="B26" i="7"/>
  <c r="B60" i="7" s="1"/>
  <c r="A26" i="7"/>
  <c r="F85" i="6"/>
  <c r="E85" i="6"/>
  <c r="D85" i="6"/>
  <c r="C85" i="6"/>
  <c r="B85" i="6"/>
  <c r="F84" i="6"/>
  <c r="E84" i="6"/>
  <c r="D84" i="6"/>
  <c r="C84" i="6"/>
  <c r="B84" i="6"/>
  <c r="F83" i="6"/>
  <c r="E83" i="6"/>
  <c r="D83" i="6"/>
  <c r="C83" i="6"/>
  <c r="B83" i="6"/>
  <c r="F82" i="6"/>
  <c r="E82" i="6"/>
  <c r="D82" i="6"/>
  <c r="C82" i="6"/>
  <c r="B82" i="6"/>
  <c r="F81" i="6"/>
  <c r="E81" i="6"/>
  <c r="D81" i="6"/>
  <c r="C81" i="6"/>
  <c r="B81" i="6"/>
  <c r="A95" i="6" s="1"/>
  <c r="A99" i="6" s="1"/>
  <c r="A100" i="6" s="1"/>
  <c r="H73" i="6"/>
  <c r="F73" i="6"/>
  <c r="D70" i="6"/>
  <c r="D69" i="6"/>
  <c r="D68" i="6"/>
  <c r="D67" i="6"/>
  <c r="D72" i="6" s="1"/>
  <c r="D66" i="6"/>
  <c r="D50" i="6"/>
  <c r="D49" i="6"/>
  <c r="D48" i="6"/>
  <c r="D47" i="6"/>
  <c r="D46" i="6"/>
  <c r="K42" i="6"/>
  <c r="J42" i="6"/>
  <c r="I42" i="6"/>
  <c r="H42" i="6"/>
  <c r="G42" i="6"/>
  <c r="Q37" i="6"/>
  <c r="P37" i="6"/>
  <c r="O37" i="6"/>
  <c r="N37" i="6"/>
  <c r="M37" i="6"/>
  <c r="E37" i="6"/>
  <c r="D37" i="6"/>
  <c r="C37" i="6"/>
  <c r="B37" i="6"/>
  <c r="A37" i="6"/>
  <c r="E36" i="6"/>
  <c r="D36" i="6"/>
  <c r="C36" i="6"/>
  <c r="B36" i="6"/>
  <c r="A36" i="6"/>
  <c r="E35" i="6"/>
  <c r="D35" i="6"/>
  <c r="C35" i="6"/>
  <c r="B35" i="6"/>
  <c r="A35" i="6"/>
  <c r="E34" i="6"/>
  <c r="D34" i="6"/>
  <c r="C34" i="6"/>
  <c r="B34" i="6"/>
  <c r="A34" i="6"/>
  <c r="E33" i="6"/>
  <c r="D33" i="6"/>
  <c r="C33" i="6"/>
  <c r="B33" i="6"/>
  <c r="A33" i="6"/>
  <c r="Q32" i="6"/>
  <c r="P32" i="6"/>
  <c r="O32" i="6"/>
  <c r="N32" i="6"/>
  <c r="M32" i="6"/>
  <c r="E32" i="6"/>
  <c r="D32" i="6"/>
  <c r="C32" i="6"/>
  <c r="B32" i="6"/>
  <c r="A32" i="6"/>
  <c r="E31" i="6"/>
  <c r="D31" i="6"/>
  <c r="C31" i="6"/>
  <c r="B31" i="6"/>
  <c r="A31" i="6"/>
  <c r="E30" i="6"/>
  <c r="D30" i="6"/>
  <c r="C30" i="6"/>
  <c r="B30" i="6"/>
  <c r="A30" i="6"/>
  <c r="E29" i="6"/>
  <c r="D29" i="6"/>
  <c r="C29" i="6"/>
  <c r="B29" i="6"/>
  <c r="A29" i="6"/>
  <c r="E28" i="6"/>
  <c r="D28" i="6"/>
  <c r="C28" i="6"/>
  <c r="B28" i="6"/>
  <c r="B60" i="6" s="1"/>
  <c r="A28" i="6"/>
  <c r="E27" i="6"/>
  <c r="D27" i="6"/>
  <c r="C27" i="6"/>
  <c r="C55" i="6" s="1"/>
  <c r="I60" i="6" s="1"/>
  <c r="B27" i="6"/>
  <c r="A27" i="6"/>
  <c r="Q26" i="6"/>
  <c r="P26" i="6"/>
  <c r="O26" i="6"/>
  <c r="N26" i="6"/>
  <c r="M26" i="6"/>
  <c r="E26" i="6"/>
  <c r="E60" i="6" s="1"/>
  <c r="D26" i="6"/>
  <c r="D60" i="6" s="1"/>
  <c r="C26" i="6"/>
  <c r="C60" i="6" s="1"/>
  <c r="B26" i="6"/>
  <c r="B55" i="6" s="1"/>
  <c r="H60" i="6" s="1"/>
  <c r="A26" i="6"/>
  <c r="A60" i="6" s="1"/>
  <c r="D50" i="5"/>
  <c r="D49" i="5"/>
  <c r="D48" i="5"/>
  <c r="D47" i="5"/>
  <c r="D46" i="5"/>
  <c r="K42" i="5"/>
  <c r="J42" i="5"/>
  <c r="I42" i="5"/>
  <c r="H42" i="5"/>
  <c r="G42" i="5"/>
  <c r="Q37" i="5"/>
  <c r="P37" i="5"/>
  <c r="O37" i="5"/>
  <c r="N37" i="5"/>
  <c r="M37" i="5"/>
  <c r="E37" i="5"/>
  <c r="D37" i="5"/>
  <c r="C37" i="5"/>
  <c r="B37" i="5"/>
  <c r="A37" i="5"/>
  <c r="E36" i="5"/>
  <c r="D36" i="5"/>
  <c r="C36" i="5"/>
  <c r="B36" i="5"/>
  <c r="A36" i="5"/>
  <c r="E35" i="5"/>
  <c r="D35" i="5"/>
  <c r="C35" i="5"/>
  <c r="B35" i="5"/>
  <c r="A35" i="5"/>
  <c r="E34" i="5"/>
  <c r="D34" i="5"/>
  <c r="C34" i="5"/>
  <c r="B34" i="5"/>
  <c r="A34" i="5"/>
  <c r="E33" i="5"/>
  <c r="D33" i="5"/>
  <c r="C33" i="5"/>
  <c r="B33" i="5"/>
  <c r="A33" i="5"/>
  <c r="Q32" i="5"/>
  <c r="P32" i="5"/>
  <c r="O32" i="5"/>
  <c r="N32" i="5"/>
  <c r="M32" i="5"/>
  <c r="E32" i="5"/>
  <c r="D32" i="5"/>
  <c r="C32" i="5"/>
  <c r="B32" i="5"/>
  <c r="A32" i="5"/>
  <c r="E31" i="5"/>
  <c r="D31" i="5"/>
  <c r="C31" i="5"/>
  <c r="B31" i="5"/>
  <c r="A31" i="5"/>
  <c r="E30" i="5"/>
  <c r="D30" i="5"/>
  <c r="C30" i="5"/>
  <c r="B30" i="5"/>
  <c r="A30" i="5"/>
  <c r="E29" i="5"/>
  <c r="D29" i="5"/>
  <c r="C29" i="5"/>
  <c r="B29" i="5"/>
  <c r="A29" i="5"/>
  <c r="E28" i="5"/>
  <c r="D28" i="5"/>
  <c r="C28" i="5"/>
  <c r="C60" i="5" s="1"/>
  <c r="B28" i="5"/>
  <c r="A28" i="5"/>
  <c r="E27" i="5"/>
  <c r="D27" i="5"/>
  <c r="D55" i="5" s="1"/>
  <c r="J60" i="5" s="1"/>
  <c r="C27" i="5"/>
  <c r="B27" i="5"/>
  <c r="A27" i="5"/>
  <c r="Q26" i="5"/>
  <c r="P26" i="5"/>
  <c r="O26" i="5"/>
  <c r="N26" i="5"/>
  <c r="M26" i="5"/>
  <c r="E26" i="5"/>
  <c r="D26" i="5"/>
  <c r="C26" i="5"/>
  <c r="B26" i="5"/>
  <c r="B60" i="5" s="1"/>
  <c r="A26" i="5"/>
  <c r="F73" i="4"/>
  <c r="H73" i="4" s="1"/>
  <c r="D70" i="4"/>
  <c r="D69" i="4"/>
  <c r="D68" i="4"/>
  <c r="D67" i="4"/>
  <c r="D66" i="4"/>
  <c r="D72" i="4" s="1"/>
  <c r="D50" i="4"/>
  <c r="D49" i="4"/>
  <c r="D48" i="4"/>
  <c r="D47" i="4"/>
  <c r="D46" i="4"/>
  <c r="K42" i="4"/>
  <c r="J42" i="4"/>
  <c r="I42" i="4"/>
  <c r="H42" i="4"/>
  <c r="G42" i="4"/>
  <c r="Q37" i="4"/>
  <c r="P37" i="4"/>
  <c r="O37" i="4"/>
  <c r="N37" i="4"/>
  <c r="M37" i="4"/>
  <c r="E37" i="4"/>
  <c r="D37" i="4"/>
  <c r="C37" i="4"/>
  <c r="B37" i="4"/>
  <c r="A37" i="4"/>
  <c r="E36" i="4"/>
  <c r="D36" i="4"/>
  <c r="C36" i="4"/>
  <c r="B36" i="4"/>
  <c r="A36" i="4"/>
  <c r="E35" i="4"/>
  <c r="D35" i="4"/>
  <c r="C35" i="4"/>
  <c r="B35" i="4"/>
  <c r="A35" i="4"/>
  <c r="E34" i="4"/>
  <c r="D34" i="4"/>
  <c r="C34" i="4"/>
  <c r="B34" i="4"/>
  <c r="A34" i="4"/>
  <c r="E33" i="4"/>
  <c r="D33" i="4"/>
  <c r="C33" i="4"/>
  <c r="B33" i="4"/>
  <c r="A33" i="4"/>
  <c r="Q32" i="4"/>
  <c r="P32" i="4"/>
  <c r="O32" i="4"/>
  <c r="N32" i="4"/>
  <c r="M32" i="4"/>
  <c r="E32" i="4"/>
  <c r="D32" i="4"/>
  <c r="C32" i="4"/>
  <c r="B32" i="4"/>
  <c r="A32" i="4"/>
  <c r="E31" i="4"/>
  <c r="D31" i="4"/>
  <c r="C31" i="4"/>
  <c r="B31" i="4"/>
  <c r="A31" i="4"/>
  <c r="E30" i="4"/>
  <c r="D30" i="4"/>
  <c r="C30" i="4"/>
  <c r="B30" i="4"/>
  <c r="A30" i="4"/>
  <c r="E29" i="4"/>
  <c r="D29" i="4"/>
  <c r="C29" i="4"/>
  <c r="B29" i="4"/>
  <c r="A29" i="4"/>
  <c r="E28" i="4"/>
  <c r="D28" i="4"/>
  <c r="C28" i="4"/>
  <c r="C60" i="4" s="1"/>
  <c r="B28" i="4"/>
  <c r="A28" i="4"/>
  <c r="E27" i="4"/>
  <c r="D27" i="4"/>
  <c r="D55" i="4" s="1"/>
  <c r="J60" i="4" s="1"/>
  <c r="C27" i="4"/>
  <c r="B27" i="4"/>
  <c r="A27" i="4"/>
  <c r="Q26" i="4"/>
  <c r="P26" i="4"/>
  <c r="O26" i="4"/>
  <c r="N26" i="4"/>
  <c r="M26" i="4"/>
  <c r="E26" i="4"/>
  <c r="D26" i="4"/>
  <c r="C26" i="4"/>
  <c r="B26" i="4"/>
  <c r="B60" i="4" s="1"/>
  <c r="A26" i="4"/>
  <c r="E37" i="3"/>
  <c r="D37" i="3"/>
  <c r="C37" i="3"/>
  <c r="B37" i="3"/>
  <c r="A37" i="3"/>
  <c r="E36" i="3"/>
  <c r="D36" i="3"/>
  <c r="C36" i="3"/>
  <c r="B36" i="3"/>
  <c r="A36" i="3"/>
  <c r="E35" i="3"/>
  <c r="D35" i="3"/>
  <c r="C35" i="3"/>
  <c r="B35" i="3"/>
  <c r="A35" i="3"/>
  <c r="E34" i="3"/>
  <c r="D34" i="3"/>
  <c r="C34" i="3"/>
  <c r="B34" i="3"/>
  <c r="A34" i="3"/>
  <c r="E33" i="3"/>
  <c r="D33" i="3"/>
  <c r="C33" i="3"/>
  <c r="B33" i="3"/>
  <c r="A33" i="3"/>
  <c r="E32" i="3"/>
  <c r="D32" i="3"/>
  <c r="C32" i="3"/>
  <c r="B32" i="3"/>
  <c r="A32" i="3"/>
  <c r="E31" i="3"/>
  <c r="D31" i="3"/>
  <c r="C31" i="3"/>
  <c r="B31" i="3"/>
  <c r="A31" i="3"/>
  <c r="E30" i="3"/>
  <c r="D30" i="3"/>
  <c r="C30" i="3"/>
  <c r="B30" i="3"/>
  <c r="A30" i="3"/>
  <c r="E29" i="3"/>
  <c r="D29" i="3"/>
  <c r="C29" i="3"/>
  <c r="B29" i="3"/>
  <c r="A29" i="3"/>
  <c r="E28" i="3"/>
  <c r="D28" i="3"/>
  <c r="C28" i="3"/>
  <c r="B28" i="3"/>
  <c r="A28" i="3"/>
  <c r="E27" i="3"/>
  <c r="D27" i="3"/>
  <c r="C27" i="3"/>
  <c r="B27" i="3"/>
  <c r="A27" i="3"/>
  <c r="E26" i="3"/>
  <c r="D26" i="3"/>
  <c r="C26" i="3"/>
  <c r="B26" i="3"/>
  <c r="A26" i="3"/>
  <c r="D47" i="1"/>
  <c r="D48" i="1"/>
  <c r="D49" i="1"/>
  <c r="D50" i="1"/>
  <c r="D46" i="1"/>
  <c r="B92" i="7" l="1"/>
  <c r="D92" i="7"/>
  <c r="C92" i="7"/>
  <c r="E92" i="7"/>
  <c r="A92" i="7"/>
  <c r="D42" i="7"/>
  <c r="E55" i="7"/>
  <c r="K60" i="7" s="1"/>
  <c r="A95" i="7"/>
  <c r="A99" i="7" s="1"/>
  <c r="A100" i="7" s="1"/>
  <c r="A42" i="7"/>
  <c r="C42" i="7"/>
  <c r="C60" i="7"/>
  <c r="A55" i="7"/>
  <c r="G60" i="7" s="1"/>
  <c r="E42" i="7"/>
  <c r="B42" i="7"/>
  <c r="C55" i="4"/>
  <c r="I60" i="4" s="1"/>
  <c r="D60" i="4"/>
  <c r="A60" i="4"/>
  <c r="E60" i="4"/>
  <c r="C42" i="6"/>
  <c r="D55" i="6"/>
  <c r="J60" i="6" s="1"/>
  <c r="B42" i="6"/>
  <c r="D42" i="6"/>
  <c r="A55" i="6"/>
  <c r="G60" i="6" s="1"/>
  <c r="E55" i="6"/>
  <c r="K60" i="6" s="1"/>
  <c r="A92" i="6" a="1"/>
  <c r="A42" i="6"/>
  <c r="E42" i="6"/>
  <c r="C55" i="5"/>
  <c r="I60" i="5" s="1"/>
  <c r="D60" i="5"/>
  <c r="A60" i="5"/>
  <c r="E60" i="5"/>
  <c r="D42" i="5"/>
  <c r="A55" i="5"/>
  <c r="G60" i="5" s="1"/>
  <c r="E55" i="5"/>
  <c r="K60" i="5" s="1"/>
  <c r="C42" i="5"/>
  <c r="A42" i="5"/>
  <c r="E42" i="5"/>
  <c r="B55" i="5"/>
  <c r="H60" i="5" s="1"/>
  <c r="B42" i="5"/>
  <c r="D42" i="4"/>
  <c r="A55" i="4"/>
  <c r="G60" i="4" s="1"/>
  <c r="E55" i="4"/>
  <c r="K60" i="4" s="1"/>
  <c r="A42" i="4"/>
  <c r="E42" i="4"/>
  <c r="B55" i="4"/>
  <c r="H60" i="4" s="1"/>
  <c r="C42" i="4"/>
  <c r="B42" i="4"/>
  <c r="N37" i="1"/>
  <c r="O37" i="1"/>
  <c r="P37" i="1"/>
  <c r="Q37" i="1"/>
  <c r="M37" i="1"/>
  <c r="N32" i="1"/>
  <c r="O32" i="1"/>
  <c r="P32" i="1"/>
  <c r="Q32" i="1"/>
  <c r="M32" i="1"/>
  <c r="N26" i="1"/>
  <c r="O26" i="1"/>
  <c r="P26" i="1"/>
  <c r="Q26" i="1"/>
  <c r="M26" i="1"/>
  <c r="H42" i="1"/>
  <c r="I42" i="1"/>
  <c r="J42" i="1"/>
  <c r="K42" i="1"/>
  <c r="G42" i="1"/>
  <c r="E27" i="1"/>
  <c r="E28" i="1"/>
  <c r="E29" i="1"/>
  <c r="E30" i="1"/>
  <c r="E31" i="1"/>
  <c r="E32" i="1"/>
  <c r="E33" i="1"/>
  <c r="E34" i="1"/>
  <c r="E35" i="1"/>
  <c r="E36" i="1"/>
  <c r="E37" i="1"/>
  <c r="E26" i="1"/>
  <c r="D27" i="1"/>
  <c r="D28" i="1"/>
  <c r="D29" i="1"/>
  <c r="D30" i="1"/>
  <c r="D31" i="1"/>
  <c r="D32" i="1"/>
  <c r="D33" i="1"/>
  <c r="D34" i="1"/>
  <c r="D35" i="1"/>
  <c r="D36" i="1"/>
  <c r="D37" i="1"/>
  <c r="D26" i="1"/>
  <c r="C27" i="1"/>
  <c r="C28" i="1"/>
  <c r="C29" i="1"/>
  <c r="C30" i="1"/>
  <c r="C31" i="1"/>
  <c r="C32" i="1"/>
  <c r="C33" i="1"/>
  <c r="C34" i="1"/>
  <c r="C35" i="1"/>
  <c r="C36" i="1"/>
  <c r="C37" i="1"/>
  <c r="C26" i="1"/>
  <c r="B27" i="1"/>
  <c r="B28" i="1"/>
  <c r="B29" i="1"/>
  <c r="B30" i="1"/>
  <c r="B31" i="1"/>
  <c r="B32" i="1"/>
  <c r="B33" i="1"/>
  <c r="B34" i="1"/>
  <c r="B35" i="1"/>
  <c r="B36" i="1"/>
  <c r="B37" i="1"/>
  <c r="B26" i="1"/>
  <c r="A27" i="1"/>
  <c r="A28" i="1"/>
  <c r="A29" i="1"/>
  <c r="A30" i="1"/>
  <c r="A31" i="1"/>
  <c r="A32" i="1"/>
  <c r="A33" i="1"/>
  <c r="A34" i="1"/>
  <c r="A35" i="1"/>
  <c r="A36" i="1"/>
  <c r="A37" i="1"/>
  <c r="A26" i="1"/>
  <c r="A93" i="7" l="1" a="1"/>
  <c r="A93" i="7" s="1"/>
  <c r="E92" i="6"/>
  <c r="A92" i="6"/>
  <c r="D92" i="6"/>
  <c r="B92" i="6"/>
  <c r="C92" i="6"/>
  <c r="A42" i="1"/>
  <c r="B42" i="1"/>
  <c r="E42" i="1"/>
  <c r="D42" i="1"/>
  <c r="C42" i="1"/>
  <c r="A93" i="6" l="1" a="1"/>
  <c r="A93" i="6" s="1"/>
</calcChain>
</file>

<file path=xl/sharedStrings.xml><?xml version="1.0" encoding="utf-8"?>
<sst xmlns="http://schemas.openxmlformats.org/spreadsheetml/2006/main" count="444" uniqueCount="30">
  <si>
    <t xml:space="preserve">ΔΕΔΟΜΕΝΑ </t>
  </si>
  <si>
    <t>A</t>
  </si>
  <si>
    <t>B</t>
  </si>
  <si>
    <t>C</t>
  </si>
  <si>
    <t>D</t>
  </si>
  <si>
    <t>E</t>
  </si>
  <si>
    <t>Ερώτημα Α - Αποδόσεις</t>
  </si>
  <si>
    <t xml:space="preserve">Ερώτημα Β - Μέση μηνιαία απόδοση </t>
  </si>
  <si>
    <t xml:space="preserve">Κατάταξη επενδύσεων με βάση την απόδοση </t>
  </si>
  <si>
    <t>Μέγιστη τιμή</t>
  </si>
  <si>
    <t>Ελάχιστη τιμή</t>
  </si>
  <si>
    <t>Εύρος</t>
  </si>
  <si>
    <t>Ερώτημα Γ - Τυπική απόκλιση αποδόσεων</t>
  </si>
  <si>
    <t>Ερώτημα Γ - Διακύμανση αποδόσεων</t>
  </si>
  <si>
    <t>Η' με τη συνάρτηση SQRT</t>
  </si>
  <si>
    <t>Ερώτημα Δ - Αναμενόμενη απόδοση χαρτοφυλακίου με 60% στη Β</t>
  </si>
  <si>
    <t xml:space="preserve">απόδοση </t>
  </si>
  <si>
    <t>στάθμιση</t>
  </si>
  <si>
    <t>σταθμισμένη απόδοση</t>
  </si>
  <si>
    <t>απόδοση χαρτοφυλακίου</t>
  </si>
  <si>
    <t>Ερώτημα E - Τυπική απόκλιση αποδόσεων χαρτοφυλακίου με 60% στη Β</t>
  </si>
  <si>
    <t>πίνακας διακύμανσης - συνδιακύμανσης</t>
  </si>
  <si>
    <t>Α</t>
  </si>
  <si>
    <t>Β</t>
  </si>
  <si>
    <t>με συνάρτηση sumproduct</t>
  </si>
  <si>
    <t xml:space="preserve">ή </t>
  </si>
  <si>
    <t>Διακύμανση χαρτοφυλακίου</t>
  </si>
  <si>
    <t xml:space="preserve">βάρη </t>
  </si>
  <si>
    <t>Τυπική απόκλιση χαρτοφυλακίου</t>
  </si>
  <si>
    <t>Απόδοση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</si>
</sst>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00"/>
  </numFmts>
  <fonts count="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164" fontId="1" fillId="2" borderId="0" xfId="0" applyNumberFormat="1" applyFont="1" applyFill="1"/>
    <xf numFmtId="10" fontId="0" fillId="0" borderId="0" xfId="0" applyNumberFormat="1"/>
    <xf numFmtId="9" fontId="1" fillId="0" borderId="0" xfId="0" applyNumberFormat="1" applyFont="1"/>
    <xf numFmtId="9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209550</xdr:colOff>
          <xdr:row>17</xdr:row>
          <xdr:rowOff>76200</xdr:rowOff>
        </xdr:from>
        <xdr:to>
          <xdr:col>4</xdr:col>
          <xdr:colOff>495300</xdr:colOff>
          <xdr:row>19</xdr:row>
          <xdr:rowOff>142875</xdr:rowOff>
        </xdr:to>
        <xdr:sp macro="" textlink="">
          <xdr:nvSpPr>
            <xdr:cNvPr id="6145" name="Object 5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209550</xdr:colOff>
          <xdr:row>17</xdr:row>
          <xdr:rowOff>76200</xdr:rowOff>
        </xdr:from>
        <xdr:to>
          <xdr:col>4</xdr:col>
          <xdr:colOff>495300</xdr:colOff>
          <xdr:row>19</xdr:row>
          <xdr:rowOff>142875</xdr:rowOff>
        </xdr:to>
        <xdr:sp macro="" textlink="">
          <xdr:nvSpPr>
            <xdr:cNvPr id="3073" name="Object 5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209550</xdr:colOff>
          <xdr:row>17</xdr:row>
          <xdr:rowOff>76200</xdr:rowOff>
        </xdr:from>
        <xdr:to>
          <xdr:col>4</xdr:col>
          <xdr:colOff>495300</xdr:colOff>
          <xdr:row>19</xdr:row>
          <xdr:rowOff>142875</xdr:rowOff>
        </xdr:to>
        <xdr:sp macro="" textlink="">
          <xdr:nvSpPr>
            <xdr:cNvPr id="1025" name="Object 5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209550</xdr:colOff>
          <xdr:row>17</xdr:row>
          <xdr:rowOff>76200</xdr:rowOff>
        </xdr:from>
        <xdr:to>
          <xdr:col>4</xdr:col>
          <xdr:colOff>495300</xdr:colOff>
          <xdr:row>19</xdr:row>
          <xdr:rowOff>142875</xdr:rowOff>
        </xdr:to>
        <xdr:sp macro="" textlink="">
          <xdr:nvSpPr>
            <xdr:cNvPr id="5121" name="Object 5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209550</xdr:colOff>
          <xdr:row>17</xdr:row>
          <xdr:rowOff>76200</xdr:rowOff>
        </xdr:from>
        <xdr:to>
          <xdr:col>4</xdr:col>
          <xdr:colOff>495300</xdr:colOff>
          <xdr:row>19</xdr:row>
          <xdr:rowOff>142875</xdr:rowOff>
        </xdr:to>
        <xdr:sp macro="" textlink="">
          <xdr:nvSpPr>
            <xdr:cNvPr id="4097" name="Object 5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209550</xdr:colOff>
          <xdr:row>17</xdr:row>
          <xdr:rowOff>76200</xdr:rowOff>
        </xdr:from>
        <xdr:to>
          <xdr:col>4</xdr:col>
          <xdr:colOff>495300</xdr:colOff>
          <xdr:row>19</xdr:row>
          <xdr:rowOff>142875</xdr:rowOff>
        </xdr:to>
        <xdr:sp macro="" textlink="">
          <xdr:nvSpPr>
            <xdr:cNvPr id="7169" name="Object 5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100"/>
  <sheetViews>
    <sheetView tabSelected="1" workbookViewId="0">
      <selection activeCell="G48" sqref="G48"/>
    </sheetView>
  </sheetViews>
  <sheetFormatPr defaultRowHeight="15" x14ac:dyDescent="0.25"/>
  <cols>
    <col min="1" max="1" width="12.42578125" customWidth="1"/>
    <col min="2" max="2" width="10.85546875" customWidth="1"/>
    <col min="3" max="3" width="12.42578125" customWidth="1"/>
    <col min="4" max="4" width="10.28515625" customWidth="1"/>
    <col min="5" max="5" width="11.42578125" customWidth="1"/>
    <col min="6" max="6" width="13.28515625" customWidth="1"/>
    <col min="7" max="7" width="18.5703125" customWidth="1"/>
    <col min="9" max="13" width="12" bestFit="1" customWidth="1"/>
  </cols>
  <sheetData>
    <row r="2" spans="1:6" x14ac:dyDescent="0.25">
      <c r="C2" s="1" t="s">
        <v>0</v>
      </c>
    </row>
    <row r="3" spans="1:6" x14ac:dyDescent="0.2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5">
      <c r="A4" s="3">
        <v>43099</v>
      </c>
      <c r="B4" s="4">
        <v>4317.93</v>
      </c>
      <c r="C4" s="4">
        <v>9927.1299999999992</v>
      </c>
      <c r="D4" s="4">
        <v>10394.200000000001</v>
      </c>
      <c r="E4" s="4">
        <v>19130.02</v>
      </c>
      <c r="F4" s="4">
        <v>2661.1</v>
      </c>
    </row>
    <row r="5" spans="1:6" x14ac:dyDescent="0.25">
      <c r="A5" s="3">
        <v>43131</v>
      </c>
      <c r="B5" s="4">
        <v>4675.13</v>
      </c>
      <c r="C5" s="4">
        <v>10798.33</v>
      </c>
      <c r="D5" s="4">
        <v>10696.1</v>
      </c>
      <c r="E5" s="4">
        <v>20756.72</v>
      </c>
      <c r="F5" s="4">
        <v>2517.6999999999998</v>
      </c>
    </row>
    <row r="6" spans="1:6" x14ac:dyDescent="0.25">
      <c r="A6" s="3">
        <v>43159</v>
      </c>
      <c r="B6" s="4">
        <v>4862.3</v>
      </c>
      <c r="C6" s="4">
        <v>11130.92</v>
      </c>
      <c r="D6" s="4">
        <v>10990.1</v>
      </c>
      <c r="E6" s="4">
        <v>21964.29</v>
      </c>
      <c r="F6" s="4">
        <v>2536.6</v>
      </c>
    </row>
    <row r="7" spans="1:6" x14ac:dyDescent="0.25">
      <c r="A7" s="3">
        <v>43190</v>
      </c>
      <c r="B7" s="4">
        <v>5083.5200000000004</v>
      </c>
      <c r="C7" s="4">
        <v>12086.01</v>
      </c>
      <c r="D7" s="4">
        <v>11529.1</v>
      </c>
      <c r="E7" s="4">
        <v>23260.57</v>
      </c>
      <c r="F7" s="4">
        <v>2282.9</v>
      </c>
    </row>
    <row r="8" spans="1:6" x14ac:dyDescent="0.25">
      <c r="A8" s="3">
        <v>43220</v>
      </c>
      <c r="B8" s="4">
        <v>5268.91</v>
      </c>
      <c r="C8" s="4">
        <v>12039.16</v>
      </c>
      <c r="D8" s="4">
        <v>11640.2</v>
      </c>
      <c r="E8" s="4">
        <v>23806.27</v>
      </c>
      <c r="F8" s="4">
        <v>2385.3000000000002</v>
      </c>
    </row>
    <row r="9" spans="1:6" x14ac:dyDescent="0.25">
      <c r="A9" s="3">
        <v>43251</v>
      </c>
      <c r="B9" s="4">
        <v>5117.17</v>
      </c>
      <c r="C9" s="4">
        <v>11815.01</v>
      </c>
      <c r="D9" s="4">
        <v>11322.3</v>
      </c>
      <c r="E9" s="4">
        <v>23285.11</v>
      </c>
      <c r="F9" s="4">
        <v>2429.1</v>
      </c>
    </row>
    <row r="10" spans="1:6" x14ac:dyDescent="0.25">
      <c r="A10" s="3">
        <v>43281</v>
      </c>
      <c r="B10" s="4">
        <v>4869.82</v>
      </c>
      <c r="C10" s="4">
        <v>11083.2</v>
      </c>
      <c r="D10" s="4">
        <v>10853.9</v>
      </c>
      <c r="E10" s="4">
        <v>22569.95</v>
      </c>
      <c r="F10" s="4">
        <v>2412.1999999999998</v>
      </c>
    </row>
    <row r="11" spans="1:6" x14ac:dyDescent="0.25">
      <c r="A11" s="3">
        <v>43312</v>
      </c>
      <c r="B11" s="4">
        <v>4927.6000000000004</v>
      </c>
      <c r="C11" s="4">
        <v>11056.4</v>
      </c>
      <c r="D11" s="4">
        <v>11145.4</v>
      </c>
      <c r="E11" s="4">
        <v>22809.3</v>
      </c>
      <c r="F11" s="4">
        <v>2412.1999999999998</v>
      </c>
    </row>
    <row r="12" spans="1:6" x14ac:dyDescent="0.25">
      <c r="A12" s="3">
        <v>43343</v>
      </c>
      <c r="B12" s="4">
        <v>4652.95</v>
      </c>
      <c r="C12" s="4">
        <v>10259.459999999999</v>
      </c>
      <c r="D12" s="4">
        <v>10259</v>
      </c>
      <c r="E12" s="4">
        <v>21941.919999999998</v>
      </c>
      <c r="F12" s="4">
        <v>1827.2</v>
      </c>
    </row>
    <row r="13" spans="1:6" x14ac:dyDescent="0.25">
      <c r="A13" s="3">
        <v>43373</v>
      </c>
      <c r="B13" s="4">
        <v>4357.05</v>
      </c>
      <c r="C13" s="4">
        <v>9483.5499999999993</v>
      </c>
      <c r="D13" s="4">
        <v>9394.2000000000007</v>
      </c>
      <c r="E13" s="4">
        <v>20759.490000000002</v>
      </c>
      <c r="F13" s="4">
        <v>1908.3</v>
      </c>
    </row>
    <row r="14" spans="1:6" x14ac:dyDescent="0.25">
      <c r="A14" s="3">
        <v>43404</v>
      </c>
      <c r="B14" s="4">
        <v>4897.13</v>
      </c>
      <c r="C14" s="4">
        <v>10801.34</v>
      </c>
      <c r="D14" s="4">
        <v>10478.299999999999</v>
      </c>
      <c r="E14" s="4">
        <v>22629.64</v>
      </c>
      <c r="F14" s="4">
        <v>2172.1</v>
      </c>
    </row>
    <row r="15" spans="1:6" x14ac:dyDescent="0.25">
      <c r="A15" s="3">
        <v>43434</v>
      </c>
      <c r="B15" s="4">
        <v>4957.6000000000004</v>
      </c>
      <c r="C15" s="4">
        <v>11382.23</v>
      </c>
      <c r="D15" s="4">
        <v>10386.9</v>
      </c>
      <c r="E15" s="4">
        <v>22717.98</v>
      </c>
      <c r="F15" s="4">
        <v>1877.2</v>
      </c>
    </row>
    <row r="16" spans="1:6" x14ac:dyDescent="0.25">
      <c r="A16" s="3">
        <v>43464</v>
      </c>
      <c r="B16" s="4">
        <v>4617.95</v>
      </c>
      <c r="C16" s="4">
        <v>10653.91</v>
      </c>
      <c r="D16" s="4">
        <v>9552.5</v>
      </c>
      <c r="E16" s="4">
        <v>21369.15</v>
      </c>
      <c r="F16" s="4">
        <v>1795</v>
      </c>
    </row>
    <row r="17" spans="1:18" x14ac:dyDescent="0.25">
      <c r="A17" s="3"/>
      <c r="B17" s="4"/>
      <c r="C17" s="4"/>
      <c r="D17" s="4"/>
      <c r="E17" s="4"/>
      <c r="F17" s="4"/>
    </row>
    <row r="18" spans="1:18" x14ac:dyDescent="0.25">
      <c r="A18" s="3"/>
      <c r="B18" s="4"/>
      <c r="C18" s="4"/>
      <c r="D18" s="4"/>
      <c r="E18" s="4"/>
      <c r="F18" s="4"/>
    </row>
    <row r="19" spans="1:18" x14ac:dyDescent="0.25">
      <c r="A19" s="3" t="s">
        <v>29</v>
      </c>
      <c r="B19" s="4"/>
      <c r="C19" s="4"/>
      <c r="D19" s="4"/>
      <c r="E19" s="4"/>
      <c r="F19" s="4"/>
    </row>
    <row r="20" spans="1:18" x14ac:dyDescent="0.25">
      <c r="A20" s="3"/>
      <c r="B20" s="4"/>
      <c r="C20" s="4"/>
      <c r="D20" s="4"/>
      <c r="E20" s="4"/>
      <c r="F20" s="4"/>
    </row>
    <row r="21" spans="1:18" x14ac:dyDescent="0.25">
      <c r="A21" s="3"/>
      <c r="B21" s="4"/>
      <c r="C21" s="4"/>
      <c r="D21" s="4"/>
      <c r="E21" s="4"/>
      <c r="F21" s="4"/>
    </row>
    <row r="22" spans="1:18" x14ac:dyDescent="0.25">
      <c r="A22" s="3"/>
      <c r="B22" s="4"/>
      <c r="C22" s="4"/>
      <c r="D22" s="4"/>
      <c r="E22" s="4"/>
      <c r="F22" s="4"/>
      <c r="N22" s="5"/>
      <c r="O22" s="5"/>
      <c r="P22" s="5"/>
      <c r="Q22" s="5"/>
      <c r="R22" s="5"/>
    </row>
    <row r="23" spans="1:18" x14ac:dyDescent="0.25">
      <c r="A23" s="6" t="s">
        <v>6</v>
      </c>
      <c r="B23" s="6"/>
      <c r="C23" s="6"/>
      <c r="D23" s="7"/>
      <c r="E23" s="7"/>
      <c r="F23" s="4"/>
      <c r="G23" s="6" t="s">
        <v>6</v>
      </c>
      <c r="H23" s="6"/>
      <c r="I23" s="6"/>
      <c r="J23" s="7"/>
      <c r="K23" s="7"/>
      <c r="M23" s="6" t="s">
        <v>9</v>
      </c>
      <c r="N23" s="11"/>
      <c r="O23" s="11"/>
      <c r="P23" s="11"/>
      <c r="Q23" s="11"/>
      <c r="R23" s="5"/>
    </row>
    <row r="24" spans="1:18" x14ac:dyDescent="0.25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4"/>
      <c r="G24" s="8" t="s">
        <v>1</v>
      </c>
      <c r="H24" s="8" t="s">
        <v>2</v>
      </c>
      <c r="I24" s="8" t="s">
        <v>3</v>
      </c>
      <c r="J24" s="8" t="s">
        <v>4</v>
      </c>
      <c r="K24" s="8" t="s">
        <v>5</v>
      </c>
      <c r="M24" s="8" t="s">
        <v>1</v>
      </c>
      <c r="N24" s="8" t="s">
        <v>2</v>
      </c>
      <c r="O24" s="8" t="s">
        <v>3</v>
      </c>
      <c r="P24" s="8" t="s">
        <v>4</v>
      </c>
      <c r="Q24" s="8" t="s">
        <v>5</v>
      </c>
      <c r="R24" s="5"/>
    </row>
    <row r="25" spans="1:18" x14ac:dyDescent="0.25">
      <c r="F25" s="4"/>
      <c r="N25" s="5"/>
      <c r="O25" s="5"/>
      <c r="P25" s="5"/>
      <c r="Q25" s="5"/>
      <c r="R25" s="5"/>
    </row>
    <row r="26" spans="1:18" x14ac:dyDescent="0.25">
      <c r="A26">
        <f t="shared" ref="A26:E37" si="0">(B5-B4)/B4</f>
        <v>8.2724824163430119E-2</v>
      </c>
      <c r="B26">
        <f t="shared" si="0"/>
        <v>8.775950350201929E-2</v>
      </c>
      <c r="C26">
        <f t="shared" si="0"/>
        <v>2.9045044351657619E-2</v>
      </c>
      <c r="D26">
        <f t="shared" si="0"/>
        <v>8.5033889143869196E-2</v>
      </c>
      <c r="E26">
        <f t="shared" si="0"/>
        <v>-5.3887490135658224E-2</v>
      </c>
      <c r="F26" s="4"/>
      <c r="G26" s="5">
        <v>8.2724824163430119E-2</v>
      </c>
      <c r="H26" s="5">
        <v>8.775950350201929E-2</v>
      </c>
      <c r="I26" s="5">
        <v>2.9045044351657619E-2</v>
      </c>
      <c r="J26" s="5">
        <v>8.5033889143869196E-2</v>
      </c>
      <c r="K26" s="5">
        <v>-5.3887490135658224E-2</v>
      </c>
      <c r="M26" s="5">
        <f>MAX(G26:G37)</f>
        <v>0.12395542855831351</v>
      </c>
      <c r="N26" s="5">
        <f t="shared" ref="N26:Q26" si="1">MAX(H26:H37)</f>
        <v>0.13895534899905637</v>
      </c>
      <c r="O26" s="5">
        <f t="shared" si="1"/>
        <v>0.11540099210150928</v>
      </c>
      <c r="P26" s="5">
        <f t="shared" si="1"/>
        <v>9.0086509832370529E-2</v>
      </c>
      <c r="Q26" s="5">
        <f t="shared" si="1"/>
        <v>0.13823822250170306</v>
      </c>
      <c r="R26" s="5"/>
    </row>
    <row r="27" spans="1:18" x14ac:dyDescent="0.25">
      <c r="A27">
        <f t="shared" si="0"/>
        <v>4.0035250356674587E-2</v>
      </c>
      <c r="B27">
        <f t="shared" si="0"/>
        <v>3.0800132983526171E-2</v>
      </c>
      <c r="C27">
        <f t="shared" si="0"/>
        <v>2.7486654014079896E-2</v>
      </c>
      <c r="D27">
        <f t="shared" si="0"/>
        <v>5.8177303543141677E-2</v>
      </c>
      <c r="E27">
        <f t="shared" si="0"/>
        <v>7.5068514914406375E-3</v>
      </c>
      <c r="F27" s="4"/>
      <c r="G27" s="5">
        <v>4.0035250356674587E-2</v>
      </c>
      <c r="H27" s="5">
        <v>3.0800132983526171E-2</v>
      </c>
      <c r="I27" s="5">
        <v>2.7486654014079896E-2</v>
      </c>
      <c r="J27" s="5">
        <v>5.8177303543141677E-2</v>
      </c>
      <c r="K27" s="5">
        <v>7.5068514914406375E-3</v>
      </c>
      <c r="N27" s="5"/>
      <c r="O27" s="5"/>
      <c r="P27" s="5"/>
      <c r="Q27" s="5"/>
      <c r="R27" s="5"/>
    </row>
    <row r="28" spans="1:18" x14ac:dyDescent="0.25">
      <c r="A28">
        <f t="shared" si="0"/>
        <v>4.549698702260252E-2</v>
      </c>
      <c r="B28">
        <f t="shared" si="0"/>
        <v>8.5805126620261407E-2</v>
      </c>
      <c r="C28">
        <f t="shared" si="0"/>
        <v>4.9044139725753173E-2</v>
      </c>
      <c r="D28">
        <f t="shared" si="0"/>
        <v>5.9017614500628007E-2</v>
      </c>
      <c r="E28">
        <f t="shared" si="0"/>
        <v>-0.10001576913979336</v>
      </c>
      <c r="F28" s="4"/>
      <c r="G28" s="5">
        <v>4.549698702260252E-2</v>
      </c>
      <c r="H28" s="5">
        <v>8.5805126620261407E-2</v>
      </c>
      <c r="I28" s="5">
        <v>4.9044139725753173E-2</v>
      </c>
      <c r="J28" s="5">
        <v>5.9017614500628007E-2</v>
      </c>
      <c r="K28" s="5">
        <v>-0.10001576913979336</v>
      </c>
      <c r="N28" s="5"/>
      <c r="O28" s="5"/>
      <c r="P28" s="5"/>
      <c r="Q28" s="5"/>
      <c r="R28" s="5"/>
    </row>
    <row r="29" spans="1:18" x14ac:dyDescent="0.25">
      <c r="A29">
        <f t="shared" si="0"/>
        <v>3.6468824751353275E-2</v>
      </c>
      <c r="B29">
        <f t="shared" si="0"/>
        <v>-3.8763826937095337E-3</v>
      </c>
      <c r="C29">
        <f t="shared" si="0"/>
        <v>9.6364850682187121E-3</v>
      </c>
      <c r="D29">
        <f t="shared" si="0"/>
        <v>2.3460302133610687E-2</v>
      </c>
      <c r="E29">
        <f t="shared" si="0"/>
        <v>4.485522799947439E-2</v>
      </c>
      <c r="F29" s="4"/>
      <c r="G29" s="5">
        <v>3.6468824751353275E-2</v>
      </c>
      <c r="H29" s="5">
        <v>-3.8763826937095337E-3</v>
      </c>
      <c r="I29" s="5">
        <v>9.6364850682187121E-3</v>
      </c>
      <c r="J29" s="5">
        <v>2.3460302133610687E-2</v>
      </c>
      <c r="K29" s="5">
        <v>4.485522799947439E-2</v>
      </c>
      <c r="M29" s="6" t="s">
        <v>10</v>
      </c>
      <c r="N29" s="11"/>
      <c r="O29" s="11"/>
      <c r="P29" s="11"/>
      <c r="Q29" s="11"/>
      <c r="R29" s="5"/>
    </row>
    <row r="30" spans="1:18" x14ac:dyDescent="0.25">
      <c r="A30">
        <f t="shared" si="0"/>
        <v>-2.879912543581116E-2</v>
      </c>
      <c r="B30">
        <f t="shared" si="0"/>
        <v>-1.8618408593290531E-2</v>
      </c>
      <c r="C30">
        <f t="shared" si="0"/>
        <v>-2.7310527310527435E-2</v>
      </c>
      <c r="D30">
        <f t="shared" si="0"/>
        <v>-2.1891711721323828E-2</v>
      </c>
      <c r="E30">
        <f t="shared" si="0"/>
        <v>1.8362470129543337E-2</v>
      </c>
      <c r="F30" s="4"/>
      <c r="G30" s="5">
        <v>-2.879912543581116E-2</v>
      </c>
      <c r="H30" s="5">
        <v>-1.8618408593290531E-2</v>
      </c>
      <c r="I30" s="5">
        <v>-2.7310527310527435E-2</v>
      </c>
      <c r="J30" s="5">
        <v>-2.1891711721323828E-2</v>
      </c>
      <c r="K30" s="5">
        <v>1.8362470129543337E-2</v>
      </c>
      <c r="M30" s="8" t="s">
        <v>1</v>
      </c>
      <c r="N30" s="8" t="s">
        <v>2</v>
      </c>
      <c r="O30" s="8" t="s">
        <v>3</v>
      </c>
      <c r="P30" s="8" t="s">
        <v>4</v>
      </c>
      <c r="Q30" s="8" t="s">
        <v>5</v>
      </c>
      <c r="R30" s="5"/>
    </row>
    <row r="31" spans="1:18" x14ac:dyDescent="0.25">
      <c r="A31">
        <f t="shared" si="0"/>
        <v>-4.8337264542706294E-2</v>
      </c>
      <c r="B31">
        <f t="shared" si="0"/>
        <v>-6.1939008092248712E-2</v>
      </c>
      <c r="C31">
        <f t="shared" si="0"/>
        <v>-4.1369686371143639E-2</v>
      </c>
      <c r="D31">
        <f t="shared" si="0"/>
        <v>-3.0713189673572505E-2</v>
      </c>
      <c r="E31">
        <f t="shared" si="0"/>
        <v>-6.9573092915071804E-3</v>
      </c>
      <c r="F31" s="4"/>
      <c r="G31" s="5">
        <v>-4.8337264542706294E-2</v>
      </c>
      <c r="H31" s="5">
        <v>-6.1939008092248712E-2</v>
      </c>
      <c r="I31" s="5">
        <v>-4.1369686371143639E-2</v>
      </c>
      <c r="J31" s="5">
        <v>-3.0713189673572505E-2</v>
      </c>
      <c r="K31" s="5">
        <v>-6.9573092915071804E-3</v>
      </c>
      <c r="N31" s="5"/>
      <c r="O31" s="5"/>
      <c r="P31" s="5"/>
      <c r="Q31" s="5"/>
      <c r="R31" s="5"/>
    </row>
    <row r="32" spans="1:18" x14ac:dyDescent="0.25">
      <c r="A32">
        <f t="shared" si="0"/>
        <v>1.1864914924987096E-2</v>
      </c>
      <c r="B32">
        <f t="shared" si="0"/>
        <v>-2.418074202396518E-3</v>
      </c>
      <c r="C32">
        <f t="shared" si="0"/>
        <v>2.6856705884520771E-2</v>
      </c>
      <c r="D32">
        <f t="shared" si="0"/>
        <v>1.0604808606133312E-2</v>
      </c>
      <c r="E32">
        <f t="shared" si="0"/>
        <v>0</v>
      </c>
      <c r="F32" s="4"/>
      <c r="G32" s="5">
        <v>1.1864914924987096E-2</v>
      </c>
      <c r="H32" s="5">
        <v>-2.418074202396518E-3</v>
      </c>
      <c r="I32" s="5">
        <v>2.6856705884520771E-2</v>
      </c>
      <c r="J32" s="5">
        <v>1.0604808606133312E-2</v>
      </c>
      <c r="K32" s="5">
        <v>0</v>
      </c>
      <c r="M32" s="5">
        <f>MIN(G26:G37)</f>
        <v>-6.8510973051476631E-2</v>
      </c>
      <c r="N32" s="5">
        <f t="shared" ref="N32:Q32" si="2">MIN(H26:H37)</f>
        <v>-7.5628736795113963E-2</v>
      </c>
      <c r="O32" s="5">
        <f t="shared" si="2"/>
        <v>-8.4296715079442364E-2</v>
      </c>
      <c r="P32" s="5">
        <f t="shared" si="2"/>
        <v>-5.9372796348971087E-2</v>
      </c>
      <c r="Q32" s="5">
        <f t="shared" si="2"/>
        <v>-0.24251720421192266</v>
      </c>
      <c r="R32" s="5"/>
    </row>
    <row r="33" spans="1:18" x14ac:dyDescent="0.25">
      <c r="A33">
        <f t="shared" si="0"/>
        <v>-5.5737072814351918E-2</v>
      </c>
      <c r="B33">
        <f t="shared" si="0"/>
        <v>-7.2079519554285348E-2</v>
      </c>
      <c r="C33">
        <f t="shared" si="0"/>
        <v>-7.9530568665099471E-2</v>
      </c>
      <c r="D33">
        <f t="shared" si="0"/>
        <v>-3.8027471250761793E-2</v>
      </c>
      <c r="E33">
        <f t="shared" si="0"/>
        <v>-0.24251720421192266</v>
      </c>
      <c r="F33" s="4"/>
      <c r="G33" s="5">
        <v>-5.5737072814351918E-2</v>
      </c>
      <c r="H33" s="5">
        <v>-7.2079519554285348E-2</v>
      </c>
      <c r="I33" s="5">
        <v>-7.9530568665099471E-2</v>
      </c>
      <c r="J33" s="5">
        <v>-3.8027471250761793E-2</v>
      </c>
      <c r="K33" s="5">
        <v>-0.24251720421192266</v>
      </c>
      <c r="N33" s="5"/>
      <c r="O33" s="5"/>
      <c r="P33" s="5"/>
      <c r="Q33" s="5"/>
      <c r="R33" s="5"/>
    </row>
    <row r="34" spans="1:18" x14ac:dyDescent="0.25">
      <c r="A34">
        <f t="shared" si="0"/>
        <v>-6.3594063980915258E-2</v>
      </c>
      <c r="B34">
        <f t="shared" si="0"/>
        <v>-7.5628736795113963E-2</v>
      </c>
      <c r="C34">
        <f t="shared" si="0"/>
        <v>-8.4296715079442364E-2</v>
      </c>
      <c r="D34">
        <f t="shared" si="0"/>
        <v>-5.3889085367187409E-2</v>
      </c>
      <c r="E34">
        <f t="shared" si="0"/>
        <v>4.4384851138353713E-2</v>
      </c>
      <c r="F34" s="4"/>
      <c r="G34" s="5">
        <v>-6.3594063980915258E-2</v>
      </c>
      <c r="H34" s="5">
        <v>-7.5628736795113963E-2</v>
      </c>
      <c r="I34" s="5">
        <v>-8.4296715079442364E-2</v>
      </c>
      <c r="J34" s="5">
        <v>-5.3889085367187409E-2</v>
      </c>
      <c r="K34" s="5">
        <v>4.4384851138353713E-2</v>
      </c>
      <c r="N34" s="5"/>
      <c r="O34" s="5"/>
      <c r="P34" s="5"/>
      <c r="Q34" s="5"/>
      <c r="R34" s="5"/>
    </row>
    <row r="35" spans="1:18" x14ac:dyDescent="0.25">
      <c r="A35">
        <f t="shared" si="0"/>
        <v>0.12395542855831351</v>
      </c>
      <c r="B35">
        <f t="shared" si="0"/>
        <v>0.13895534899905637</v>
      </c>
      <c r="C35">
        <f t="shared" si="0"/>
        <v>0.11540099210150928</v>
      </c>
      <c r="D35">
        <f t="shared" si="0"/>
        <v>9.0086509832370529E-2</v>
      </c>
      <c r="E35">
        <f t="shared" si="0"/>
        <v>0.13823822250170306</v>
      </c>
      <c r="F35" s="4"/>
      <c r="G35" s="5">
        <v>0.12395542855831351</v>
      </c>
      <c r="H35" s="5">
        <v>0.13895534899905637</v>
      </c>
      <c r="I35" s="5">
        <v>0.11540099210150928</v>
      </c>
      <c r="J35" s="5">
        <v>9.0086509832370529E-2</v>
      </c>
      <c r="K35" s="5">
        <v>0.13823822250170306</v>
      </c>
      <c r="M35" s="6" t="s">
        <v>11</v>
      </c>
      <c r="N35" s="11"/>
      <c r="O35" s="11"/>
      <c r="P35" s="11"/>
      <c r="Q35" s="11"/>
      <c r="R35" s="5"/>
    </row>
    <row r="36" spans="1:18" x14ac:dyDescent="0.25">
      <c r="A36">
        <f t="shared" si="0"/>
        <v>1.2348048755087215E-2</v>
      </c>
      <c r="B36">
        <f t="shared" si="0"/>
        <v>5.3779438477077793E-2</v>
      </c>
      <c r="C36">
        <f t="shared" si="0"/>
        <v>-8.7227890020327385E-3</v>
      </c>
      <c r="D36">
        <f t="shared" si="0"/>
        <v>3.9037297986181021E-3</v>
      </c>
      <c r="E36">
        <f t="shared" si="0"/>
        <v>-0.13576722986971129</v>
      </c>
      <c r="F36" s="4"/>
      <c r="G36" s="5">
        <v>1.2348048755087215E-2</v>
      </c>
      <c r="H36" s="5">
        <v>5.3779438477077793E-2</v>
      </c>
      <c r="I36" s="5">
        <v>-8.7227890020327385E-3</v>
      </c>
      <c r="J36" s="5">
        <v>3.9037297986181021E-3</v>
      </c>
      <c r="K36" s="5">
        <v>-0.13576722986971129</v>
      </c>
      <c r="M36" s="8" t="s">
        <v>1</v>
      </c>
      <c r="N36" s="8" t="s">
        <v>2</v>
      </c>
      <c r="O36" s="8" t="s">
        <v>3</v>
      </c>
      <c r="P36" s="8" t="s">
        <v>4</v>
      </c>
      <c r="Q36" s="8" t="s">
        <v>5</v>
      </c>
      <c r="R36" s="5"/>
    </row>
    <row r="37" spans="1:18" x14ac:dyDescent="0.25">
      <c r="A37">
        <f t="shared" si="0"/>
        <v>-6.8510973051476631E-2</v>
      </c>
      <c r="B37">
        <f t="shared" si="0"/>
        <v>-6.3987461156557165E-2</v>
      </c>
      <c r="C37">
        <f t="shared" si="0"/>
        <v>-8.0331956599177773E-2</v>
      </c>
      <c r="D37">
        <f t="shared" si="0"/>
        <v>-5.9372796348971087E-2</v>
      </c>
      <c r="E37">
        <f t="shared" si="0"/>
        <v>-4.3788621350948242E-2</v>
      </c>
      <c r="F37" s="4"/>
      <c r="G37" s="5">
        <v>-6.8510973051476631E-2</v>
      </c>
      <c r="H37" s="5">
        <v>-6.3987461156557165E-2</v>
      </c>
      <c r="I37" s="5">
        <v>-8.0331956599177773E-2</v>
      </c>
      <c r="J37" s="5">
        <v>-5.9372796348971087E-2</v>
      </c>
      <c r="K37" s="5">
        <v>-4.3788621350948242E-2</v>
      </c>
      <c r="M37" s="5">
        <f>MAX(G26:G37)-MIN(G26:G37)</f>
        <v>0.19246640160979014</v>
      </c>
      <c r="N37" s="5">
        <f t="shared" ref="N37:Q37" si="3">MAX(H26:H37)-MIN(H26:H37)</f>
        <v>0.21458408579417032</v>
      </c>
      <c r="O37" s="5">
        <f t="shared" si="3"/>
        <v>0.19969770718095164</v>
      </c>
      <c r="P37" s="5">
        <f t="shared" si="3"/>
        <v>0.14945930618134162</v>
      </c>
      <c r="Q37" s="5">
        <f t="shared" si="3"/>
        <v>0.38075542671362572</v>
      </c>
      <c r="R37" s="5"/>
    </row>
    <row r="38" spans="1:18" x14ac:dyDescent="0.25">
      <c r="F38" s="4"/>
      <c r="N38" s="5"/>
      <c r="O38" s="5"/>
      <c r="P38" s="5"/>
      <c r="Q38" s="5"/>
      <c r="R38" s="5"/>
    </row>
    <row r="39" spans="1:18" x14ac:dyDescent="0.25">
      <c r="A39" s="3"/>
      <c r="B39" s="4"/>
      <c r="C39" s="4"/>
      <c r="D39" s="4"/>
      <c r="E39" s="4"/>
      <c r="F39" s="4"/>
      <c r="N39" s="5"/>
      <c r="O39" s="5"/>
      <c r="P39" s="5"/>
      <c r="Q39" s="5"/>
      <c r="R39" s="5"/>
    </row>
    <row r="40" spans="1:18" x14ac:dyDescent="0.25">
      <c r="A40" s="6" t="s">
        <v>7</v>
      </c>
      <c r="B40" s="6"/>
      <c r="C40" s="6"/>
      <c r="D40" s="10"/>
      <c r="E40" s="10"/>
      <c r="F40" s="4"/>
      <c r="G40" s="6" t="s">
        <v>7</v>
      </c>
      <c r="H40" s="6"/>
      <c r="I40" s="6"/>
      <c r="J40" s="10"/>
      <c r="K40" s="10"/>
      <c r="N40" s="5"/>
      <c r="O40" s="5"/>
      <c r="P40" s="5"/>
      <c r="Q40" s="5"/>
      <c r="R40" s="5"/>
    </row>
    <row r="41" spans="1:18" x14ac:dyDescent="0.25">
      <c r="A41" s="8" t="s">
        <v>1</v>
      </c>
      <c r="B41" s="8" t="s">
        <v>2</v>
      </c>
      <c r="C41" s="8" t="s">
        <v>3</v>
      </c>
      <c r="D41" s="8" t="s">
        <v>4</v>
      </c>
      <c r="E41" s="8" t="s">
        <v>5</v>
      </c>
      <c r="F41" s="4"/>
      <c r="G41" s="8" t="s">
        <v>1</v>
      </c>
      <c r="H41" s="8" t="s">
        <v>2</v>
      </c>
      <c r="I41" s="8" t="s">
        <v>3</v>
      </c>
      <c r="J41" s="8" t="s">
        <v>4</v>
      </c>
      <c r="K41" s="8" t="s">
        <v>5</v>
      </c>
      <c r="N41" s="5"/>
      <c r="O41" s="5"/>
      <c r="P41" s="5"/>
      <c r="Q41" s="5"/>
      <c r="R41" s="5"/>
    </row>
    <row r="42" spans="1:18" x14ac:dyDescent="0.25">
      <c r="A42" s="9">
        <f>AVERAGE(A26:A37)</f>
        <v>7.3263148922655856E-3</v>
      </c>
      <c r="B42" s="9">
        <f t="shared" ref="B42:E42" si="4">AVERAGE(B26:B37)</f>
        <v>8.2126632911949365E-3</v>
      </c>
      <c r="C42" s="9">
        <f t="shared" si="4"/>
        <v>-5.3410184901403314E-3</v>
      </c>
      <c r="D42" s="9">
        <f t="shared" si="4"/>
        <v>1.0532491933046242E-2</v>
      </c>
      <c r="E42" s="9">
        <f t="shared" si="4"/>
        <v>-2.7465500061585487E-2</v>
      </c>
      <c r="F42" s="4"/>
      <c r="G42" s="5">
        <f>AVERAGE(G26:G37)</f>
        <v>7.3263148922655856E-3</v>
      </c>
      <c r="H42" s="5">
        <f t="shared" ref="H42:K42" si="5">AVERAGE(H26:H37)</f>
        <v>8.2126632911949365E-3</v>
      </c>
      <c r="I42" s="5">
        <f t="shared" si="5"/>
        <v>-5.3410184901403314E-3</v>
      </c>
      <c r="J42" s="5">
        <f t="shared" si="5"/>
        <v>1.0532491933046242E-2</v>
      </c>
      <c r="K42" s="5">
        <f t="shared" si="5"/>
        <v>-2.7465500061585487E-2</v>
      </c>
      <c r="N42" s="5"/>
      <c r="O42" s="5"/>
      <c r="P42" s="5"/>
      <c r="Q42" s="5"/>
      <c r="R42" s="5"/>
    </row>
    <row r="45" spans="1:18" x14ac:dyDescent="0.25">
      <c r="A45" s="6" t="s">
        <v>8</v>
      </c>
      <c r="B45" s="6"/>
      <c r="C45" s="6"/>
      <c r="D45" s="6"/>
      <c r="E45" s="6"/>
    </row>
    <row r="46" spans="1:18" x14ac:dyDescent="0.25">
      <c r="A46" s="2" t="s">
        <v>4</v>
      </c>
      <c r="B46" s="4">
        <v>1.0532491933046242E-2</v>
      </c>
      <c r="D46" s="5">
        <f>B46</f>
        <v>1.0532491933046242E-2</v>
      </c>
    </row>
    <row r="47" spans="1:18" x14ac:dyDescent="0.25">
      <c r="A47" s="2" t="s">
        <v>2</v>
      </c>
      <c r="B47" s="4">
        <v>8.2126632911949365E-3</v>
      </c>
      <c r="D47" s="5">
        <f t="shared" ref="D47:D50" si="6">B47</f>
        <v>8.2126632911949365E-3</v>
      </c>
    </row>
    <row r="48" spans="1:18" x14ac:dyDescent="0.25">
      <c r="A48" s="2" t="s">
        <v>1</v>
      </c>
      <c r="B48" s="4">
        <v>7.3263148922655856E-3</v>
      </c>
      <c r="D48" s="5">
        <f t="shared" si="6"/>
        <v>7.3263148922655856E-3</v>
      </c>
    </row>
    <row r="49" spans="1:11" x14ac:dyDescent="0.25">
      <c r="A49" s="2" t="s">
        <v>3</v>
      </c>
      <c r="B49" s="4">
        <v>-5.3410184901403314E-3</v>
      </c>
      <c r="D49" s="5">
        <f t="shared" si="6"/>
        <v>-5.3410184901403314E-3</v>
      </c>
    </row>
    <row r="50" spans="1:11" x14ac:dyDescent="0.25">
      <c r="A50" s="2" t="s">
        <v>5</v>
      </c>
      <c r="B50" s="4">
        <v>-2.7465500061585487E-2</v>
      </c>
      <c r="D50" s="5">
        <f t="shared" si="6"/>
        <v>-2.7465500061585487E-2</v>
      </c>
    </row>
    <row r="53" spans="1:11" x14ac:dyDescent="0.25">
      <c r="A53" s="6" t="s">
        <v>13</v>
      </c>
      <c r="B53" s="6"/>
      <c r="C53" s="6"/>
      <c r="D53" s="10"/>
      <c r="E53" s="10"/>
    </row>
    <row r="54" spans="1:11" x14ac:dyDescent="0.25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</row>
    <row r="55" spans="1:11" x14ac:dyDescent="0.25">
      <c r="A55">
        <f>VAR(A26:A37)</f>
        <v>3.8064299429722741E-3</v>
      </c>
      <c r="B55">
        <f t="shared" ref="B55:E55" si="7">VAR(B26:B37)</f>
        <v>5.1470780727896071E-3</v>
      </c>
      <c r="C55">
        <f t="shared" si="7"/>
        <v>3.6555770727141365E-3</v>
      </c>
      <c r="D55">
        <f t="shared" si="7"/>
        <v>2.8053366670575406E-3</v>
      </c>
      <c r="E55">
        <f t="shared" si="7"/>
        <v>9.6866636074789524E-3</v>
      </c>
    </row>
    <row r="58" spans="1:11" x14ac:dyDescent="0.25">
      <c r="A58" s="6" t="s">
        <v>12</v>
      </c>
      <c r="B58" s="6"/>
      <c r="C58" s="6"/>
      <c r="D58" s="10"/>
      <c r="E58" s="10"/>
      <c r="G58" s="6" t="s">
        <v>14</v>
      </c>
      <c r="H58" s="6"/>
      <c r="I58" s="6"/>
      <c r="J58" s="6"/>
      <c r="K58" s="6"/>
    </row>
    <row r="59" spans="1:11" x14ac:dyDescent="0.25">
      <c r="A59" s="8" t="s">
        <v>1</v>
      </c>
      <c r="B59" s="8" t="s">
        <v>2</v>
      </c>
      <c r="C59" s="8" t="s">
        <v>3</v>
      </c>
      <c r="D59" s="8" t="s">
        <v>4</v>
      </c>
      <c r="E59" s="8" t="s">
        <v>5</v>
      </c>
      <c r="G59" s="8" t="s">
        <v>1</v>
      </c>
      <c r="H59" s="8" t="s">
        <v>2</v>
      </c>
      <c r="I59" s="8" t="s">
        <v>3</v>
      </c>
      <c r="J59" s="8" t="s">
        <v>4</v>
      </c>
      <c r="K59" s="8" t="s">
        <v>5</v>
      </c>
    </row>
    <row r="60" spans="1:11" x14ac:dyDescent="0.25">
      <c r="A60">
        <f>STDEV(A26:A37)</f>
        <v>6.1696271710471082E-2</v>
      </c>
      <c r="B60">
        <f>STDEV(B26:B37)</f>
        <v>7.1743139552082655E-2</v>
      </c>
      <c r="C60">
        <f>STDEV(C26:C37)</f>
        <v>6.0461368432364618E-2</v>
      </c>
      <c r="D60">
        <f>STDEV(D26:D37)</f>
        <v>5.2965428980208784E-2</v>
      </c>
      <c r="E60">
        <f>STDEV(E26:E37)</f>
        <v>9.8420849455178719E-2</v>
      </c>
      <c r="G60">
        <f>SQRT(A55)</f>
        <v>6.1696271710471082E-2</v>
      </c>
      <c r="H60">
        <f>SQRT(B55)</f>
        <v>7.1743139552082655E-2</v>
      </c>
      <c r="I60">
        <f>SQRT(C55)</f>
        <v>6.0461368432364618E-2</v>
      </c>
      <c r="J60">
        <f>SQRT(D55)</f>
        <v>5.2965428980208784E-2</v>
      </c>
      <c r="K60">
        <f>SQRT(E55)</f>
        <v>9.8420849455178719E-2</v>
      </c>
    </row>
    <row r="63" spans="1:11" x14ac:dyDescent="0.25">
      <c r="A63" s="6" t="s">
        <v>15</v>
      </c>
      <c r="B63" s="6"/>
      <c r="C63" s="6"/>
      <c r="D63" s="10"/>
      <c r="E63" s="10"/>
      <c r="F63" s="7"/>
      <c r="I63" s="1"/>
    </row>
    <row r="64" spans="1:11" x14ac:dyDescent="0.25">
      <c r="A64" s="6"/>
      <c r="B64" s="6"/>
      <c r="C64" s="6"/>
      <c r="D64" s="10"/>
      <c r="E64" s="10"/>
      <c r="F64" s="7"/>
      <c r="I64" s="1"/>
    </row>
    <row r="65" spans="1:13" x14ac:dyDescent="0.25">
      <c r="B65" s="1" t="s">
        <v>16</v>
      </c>
      <c r="C65" s="1" t="s">
        <v>17</v>
      </c>
      <c r="D65" s="1" t="s">
        <v>18</v>
      </c>
      <c r="E65" s="1"/>
    </row>
    <row r="66" spans="1:13" x14ac:dyDescent="0.25">
      <c r="A66" s="2" t="s">
        <v>1</v>
      </c>
      <c r="B66">
        <v>7.3263148922655856E-3</v>
      </c>
      <c r="C66" s="4">
        <v>0.1</v>
      </c>
      <c r="D66">
        <f>B66*C66</f>
        <v>7.3263148922655865E-4</v>
      </c>
    </row>
    <row r="67" spans="1:13" x14ac:dyDescent="0.25">
      <c r="A67" s="2" t="s">
        <v>2</v>
      </c>
      <c r="B67">
        <v>8.2126632911949365E-3</v>
      </c>
      <c r="C67" s="4">
        <v>0.6</v>
      </c>
      <c r="D67">
        <f t="shared" ref="D67:D70" si="8">B67*C67</f>
        <v>4.9275979747169614E-3</v>
      </c>
    </row>
    <row r="68" spans="1:13" x14ac:dyDescent="0.25">
      <c r="A68" s="2" t="s">
        <v>3</v>
      </c>
      <c r="B68">
        <v>-5.3410184901403314E-3</v>
      </c>
      <c r="C68" s="4">
        <v>0.1</v>
      </c>
      <c r="D68">
        <f t="shared" si="8"/>
        <v>-5.3410184901403316E-4</v>
      </c>
    </row>
    <row r="69" spans="1:13" x14ac:dyDescent="0.25">
      <c r="A69" s="2" t="s">
        <v>4</v>
      </c>
      <c r="B69">
        <v>1.0532491933046242E-2</v>
      </c>
      <c r="C69" s="4">
        <v>0.1</v>
      </c>
      <c r="D69">
        <f t="shared" si="8"/>
        <v>1.0532491933046243E-3</v>
      </c>
    </row>
    <row r="70" spans="1:13" x14ac:dyDescent="0.25">
      <c r="A70" s="2" t="s">
        <v>5</v>
      </c>
      <c r="B70">
        <v>-2.7465500061585487E-2</v>
      </c>
      <c r="C70" s="4">
        <v>0.1</v>
      </c>
      <c r="D70">
        <f t="shared" si="8"/>
        <v>-2.7465500061585489E-3</v>
      </c>
    </row>
    <row r="72" spans="1:13" x14ac:dyDescent="0.25">
      <c r="B72" s="1" t="s">
        <v>19</v>
      </c>
      <c r="C72" s="1"/>
      <c r="D72">
        <f>SUM(D66:D70)</f>
        <v>3.4328268020755622E-3</v>
      </c>
      <c r="F72" s="1" t="s">
        <v>24</v>
      </c>
      <c r="G72" s="1"/>
      <c r="H72" s="1"/>
    </row>
    <row r="73" spans="1:13" x14ac:dyDescent="0.25">
      <c r="D73" s="12">
        <v>3.4328268020755622E-3</v>
      </c>
      <c r="F73">
        <f>SUMPRODUCT(B66:B70,C66:C70)</f>
        <v>3.4328268020755622E-3</v>
      </c>
      <c r="G73" s="4" t="s">
        <v>25</v>
      </c>
      <c r="H73" s="12">
        <f>F73</f>
        <v>3.4328268020755622E-3</v>
      </c>
    </row>
    <row r="76" spans="1:13" x14ac:dyDescent="0.25">
      <c r="A76" s="6" t="s">
        <v>20</v>
      </c>
      <c r="B76" s="6"/>
      <c r="C76" s="6"/>
      <c r="D76" s="10"/>
      <c r="E76" s="10"/>
      <c r="F76" s="7"/>
      <c r="I76" t="s">
        <v>6</v>
      </c>
    </row>
    <row r="77" spans="1:13" x14ac:dyDescent="0.25">
      <c r="A77" s="6"/>
      <c r="B77" s="6"/>
      <c r="C77" s="6"/>
      <c r="D77" s="10"/>
      <c r="E77" s="10"/>
      <c r="F77" s="7"/>
      <c r="I77" t="s">
        <v>1</v>
      </c>
      <c r="J77" t="s">
        <v>2</v>
      </c>
      <c r="K77" t="s">
        <v>3</v>
      </c>
      <c r="L77" t="s">
        <v>4</v>
      </c>
      <c r="M77" t="s">
        <v>5</v>
      </c>
    </row>
    <row r="79" spans="1:13" x14ac:dyDescent="0.25">
      <c r="B79" s="1" t="s">
        <v>21</v>
      </c>
      <c r="C79" s="1"/>
      <c r="D79" s="1"/>
      <c r="I79">
        <v>8.2724824163430119E-2</v>
      </c>
      <c r="J79">
        <v>8.775950350201929E-2</v>
      </c>
      <c r="K79">
        <v>2.9045044351657619E-2</v>
      </c>
      <c r="L79">
        <v>8.5033889143869196E-2</v>
      </c>
      <c r="M79">
        <v>-5.3887490135658224E-2</v>
      </c>
    </row>
    <row r="80" spans="1:13" x14ac:dyDescent="0.25">
      <c r="B80" s="2" t="s">
        <v>1</v>
      </c>
      <c r="C80" s="2" t="s">
        <v>2</v>
      </c>
      <c r="D80" s="2" t="s">
        <v>3</v>
      </c>
      <c r="E80" s="2" t="s">
        <v>4</v>
      </c>
      <c r="F80" s="2" t="s">
        <v>5</v>
      </c>
      <c r="I80">
        <v>4.0035250356674587E-2</v>
      </c>
      <c r="J80">
        <v>3.0800132983526171E-2</v>
      </c>
      <c r="K80">
        <v>2.7486654014079896E-2</v>
      </c>
      <c r="L80">
        <v>5.8177303543141677E-2</v>
      </c>
      <c r="M80">
        <v>7.5068514914406375E-3</v>
      </c>
    </row>
    <row r="81" spans="1:13" x14ac:dyDescent="0.25">
      <c r="A81" s="2" t="s">
        <v>22</v>
      </c>
      <c r="B81">
        <f>COVAR(I79:I90,I79:I90)</f>
        <v>3.4892274477245845E-3</v>
      </c>
      <c r="C81">
        <f>COVAR(I79:I90,J79:J90)</f>
        <v>3.8445129716931817E-3</v>
      </c>
      <c r="D81">
        <f>COVAR(I79:I90,K79:K90)</f>
        <v>3.2628720460195957E-3</v>
      </c>
      <c r="E81">
        <f>COVAR(I79:I90,L79:L90)</f>
        <v>2.9206938068998107E-3</v>
      </c>
      <c r="F81">
        <f>COVAR(I79:I90,M79:M90)</f>
        <v>2.0253113899688252E-3</v>
      </c>
      <c r="I81">
        <v>4.549698702260252E-2</v>
      </c>
      <c r="J81">
        <v>8.5805126620261407E-2</v>
      </c>
      <c r="K81">
        <v>4.9044139725753173E-2</v>
      </c>
      <c r="L81">
        <v>5.9017614500628007E-2</v>
      </c>
      <c r="M81">
        <v>-0.10001576913979336</v>
      </c>
    </row>
    <row r="82" spans="1:13" x14ac:dyDescent="0.25">
      <c r="A82" s="2" t="s">
        <v>23</v>
      </c>
      <c r="B82">
        <f>COVAR(J79:J90,I79:I90)</f>
        <v>3.8445129716931817E-3</v>
      </c>
      <c r="C82">
        <f>COVAR(J79:J90,J79:J90)</f>
        <v>4.7181549000571395E-3</v>
      </c>
      <c r="D82">
        <f>COVAR(J79:J90,K79:K90)</f>
        <v>3.659437754846609E-3</v>
      </c>
      <c r="E82">
        <f>COVAR(J79:J90,L79:L90)</f>
        <v>3.2347823650123106E-3</v>
      </c>
      <c r="F82">
        <f>COVAR(J79:J90,M79:M90)</f>
        <v>1.5312741423430317E-3</v>
      </c>
      <c r="I82">
        <v>3.6468824751353275E-2</v>
      </c>
      <c r="J82">
        <v>-3.8763826937095337E-3</v>
      </c>
      <c r="K82">
        <v>9.6364850682187121E-3</v>
      </c>
      <c r="L82">
        <v>2.3460302133610687E-2</v>
      </c>
      <c r="M82">
        <v>4.485522799947439E-2</v>
      </c>
    </row>
    <row r="83" spans="1:13" x14ac:dyDescent="0.25">
      <c r="A83" s="2" t="s">
        <v>3</v>
      </c>
      <c r="B83">
        <f>COVAR(K79:K90,I79:I90)</f>
        <v>3.2628720460195957E-3</v>
      </c>
      <c r="C83">
        <f>COVAR(K79:K90,J79:J90)</f>
        <v>3.659437754846609E-3</v>
      </c>
      <c r="D83">
        <f>COVAR(K79:K90,K79:K90)</f>
        <v>3.3509456499879586E-3</v>
      </c>
      <c r="E83">
        <f>COVAR(K79:K90,L79:L90)</f>
        <v>2.7263632596353535E-3</v>
      </c>
      <c r="F83">
        <f>COVAR(K79:K90,M79:M90)</f>
        <v>2.3662498057273164E-3</v>
      </c>
      <c r="I83">
        <v>-2.879912543581116E-2</v>
      </c>
      <c r="J83">
        <v>-1.8618408593290531E-2</v>
      </c>
      <c r="K83">
        <v>-2.7310527310527435E-2</v>
      </c>
      <c r="L83">
        <v>-2.1891711721323828E-2</v>
      </c>
      <c r="M83">
        <v>1.8362470129543337E-2</v>
      </c>
    </row>
    <row r="84" spans="1:13" x14ac:dyDescent="0.25">
      <c r="A84" s="2" t="s">
        <v>4</v>
      </c>
      <c r="B84">
        <f>COVAR(L79:L90,I79:I90)</f>
        <v>2.9206938068998107E-3</v>
      </c>
      <c r="C84">
        <f>COVAR(L79:L90,J79:J90)</f>
        <v>3.2347823650123106E-3</v>
      </c>
      <c r="D84">
        <f>COVAR(L79:L90,K79:K90)</f>
        <v>2.7263632596353535E-3</v>
      </c>
      <c r="E84">
        <f>COVAR(L79:L90,L79:L90)</f>
        <v>2.5715586114694123E-3</v>
      </c>
      <c r="F84">
        <f>COVAR(L79:L90,M79:M90)</f>
        <v>1.3034048372824079E-3</v>
      </c>
      <c r="I84">
        <v>-4.8337264542706294E-2</v>
      </c>
      <c r="J84">
        <v>-6.1939008092248712E-2</v>
      </c>
      <c r="K84">
        <v>-4.1369686371143639E-2</v>
      </c>
      <c r="L84">
        <v>-3.0713189673572505E-2</v>
      </c>
      <c r="M84">
        <v>-6.9573092915071804E-3</v>
      </c>
    </row>
    <row r="85" spans="1:13" x14ac:dyDescent="0.25">
      <c r="A85" s="2" t="s">
        <v>5</v>
      </c>
      <c r="B85">
        <f>COVAR(M79:M90,I79:I90)</f>
        <v>2.0253113899688252E-3</v>
      </c>
      <c r="C85">
        <f>COVAR(M79:M90,J79:J90)</f>
        <v>1.5312741423430317E-3</v>
      </c>
      <c r="D85">
        <f>COVAR(M79:M90,K79:K90)</f>
        <v>2.3662498057273164E-3</v>
      </c>
      <c r="E85">
        <f>COVAR(M79:M90,L79:L90)</f>
        <v>1.3034048372824079E-3</v>
      </c>
      <c r="F85">
        <f>COVAR(M79:M90,M79:M90)</f>
        <v>8.8794416401890373E-3</v>
      </c>
      <c r="I85">
        <v>1.1864914924987096E-2</v>
      </c>
      <c r="J85">
        <v>-2.418074202396518E-3</v>
      </c>
      <c r="K85">
        <v>2.6856705884520771E-2</v>
      </c>
      <c r="L85">
        <v>1.0604808606133312E-2</v>
      </c>
      <c r="M85">
        <v>0</v>
      </c>
    </row>
    <row r="86" spans="1:13" x14ac:dyDescent="0.25">
      <c r="I86">
        <v>-5.5737072814351918E-2</v>
      </c>
      <c r="J86">
        <v>-7.2079519554285348E-2</v>
      </c>
      <c r="K86">
        <v>-7.9530568665099471E-2</v>
      </c>
      <c r="L86">
        <v>-3.8027471250761793E-2</v>
      </c>
      <c r="M86">
        <v>-0.24251720421192266</v>
      </c>
    </row>
    <row r="87" spans="1:13" x14ac:dyDescent="0.25">
      <c r="A87" s="2" t="s">
        <v>27</v>
      </c>
      <c r="B87" s="13">
        <v>0.1</v>
      </c>
      <c r="C87" s="13">
        <v>0.6</v>
      </c>
      <c r="D87" s="13">
        <v>0.1</v>
      </c>
      <c r="E87" s="13">
        <v>0.1</v>
      </c>
      <c r="F87" s="13">
        <v>0.1</v>
      </c>
      <c r="G87" s="14">
        <v>0.1</v>
      </c>
      <c r="I87">
        <v>-6.3594063980915258E-2</v>
      </c>
      <c r="J87">
        <v>-7.5628736795113963E-2</v>
      </c>
      <c r="K87">
        <v>-8.4296715079442364E-2</v>
      </c>
      <c r="L87">
        <v>-5.3889085367187409E-2</v>
      </c>
      <c r="M87">
        <v>4.4384851138353713E-2</v>
      </c>
    </row>
    <row r="88" spans="1:13" x14ac:dyDescent="0.25">
      <c r="G88" s="14">
        <v>0.6</v>
      </c>
      <c r="I88">
        <v>0.12395542855831351</v>
      </c>
      <c r="J88">
        <v>0.13895534899905637</v>
      </c>
      <c r="K88">
        <v>0.11540099210150928</v>
      </c>
      <c r="L88">
        <v>9.0086509832370529E-2</v>
      </c>
      <c r="M88">
        <v>0.13823822250170306</v>
      </c>
    </row>
    <row r="89" spans="1:13" x14ac:dyDescent="0.25">
      <c r="G89" s="14">
        <v>0.1</v>
      </c>
      <c r="I89">
        <v>1.2348048755087215E-2</v>
      </c>
      <c r="J89">
        <v>5.3779438477077793E-2</v>
      </c>
      <c r="K89">
        <v>-8.7227890020327385E-3</v>
      </c>
      <c r="L89">
        <v>3.9037297986181021E-3</v>
      </c>
      <c r="M89">
        <v>-0.13576722986971129</v>
      </c>
    </row>
    <row r="90" spans="1:13" x14ac:dyDescent="0.25">
      <c r="A90" s="6" t="s">
        <v>26</v>
      </c>
      <c r="B90" s="6"/>
      <c r="C90" s="6"/>
      <c r="G90" s="14">
        <v>0.1</v>
      </c>
      <c r="I90">
        <v>-6.8510973051476631E-2</v>
      </c>
      <c r="J90">
        <v>-6.3987461156557165E-2</v>
      </c>
      <c r="K90">
        <v>-8.0331956599177773E-2</v>
      </c>
      <c r="L90">
        <v>-5.9372796348971087E-2</v>
      </c>
      <c r="M90">
        <v>-4.3788621350948242E-2</v>
      </c>
    </row>
    <row r="91" spans="1:13" x14ac:dyDescent="0.25">
      <c r="G91" s="14">
        <v>0.1</v>
      </c>
    </row>
    <row r="92" spans="1:13" x14ac:dyDescent="0.25">
      <c r="A92">
        <f t="array" ref="A92:E92">MMULT(B87:F87,B81:F85)</f>
        <v>3.4765182520771903E-3</v>
      </c>
      <c r="B92">
        <v>4.0578936634237976E-3</v>
      </c>
      <c r="C92">
        <v>3.3663057290449876E-3</v>
      </c>
      <c r="D92">
        <v>2.8930714705360846E-3</v>
      </c>
      <c r="E92">
        <v>2.3762052527225778E-3</v>
      </c>
    </row>
    <row r="93" spans="1:13" x14ac:dyDescent="0.25">
      <c r="A93" s="1">
        <f t="array" ref="A93">MMULT(A92:E92,G87:G91)</f>
        <v>3.6459462684923626E-3</v>
      </c>
    </row>
    <row r="95" spans="1:13" x14ac:dyDescent="0.25">
      <c r="A95" s="1">
        <f>MMULT((MMULT(B87:F87,B81:F85)),G87:G91)</f>
        <v>3.6459462684923626E-3</v>
      </c>
    </row>
    <row r="98" spans="1:3" x14ac:dyDescent="0.25">
      <c r="A98" s="6" t="s">
        <v>28</v>
      </c>
      <c r="B98" s="6"/>
      <c r="C98" s="6"/>
    </row>
    <row r="99" spans="1:3" x14ac:dyDescent="0.25">
      <c r="A99">
        <f>SQRT(A95)</f>
        <v>6.0381671627178085E-2</v>
      </c>
    </row>
    <row r="100" spans="1:3" x14ac:dyDescent="0.25">
      <c r="A100" s="15">
        <f>A99</f>
        <v>6.0381671627178085E-2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6145" r:id="rId4">
          <objectPr defaultSize="0" autoPict="0" r:id="rId5">
            <anchor moveWithCells="1" sizeWithCells="1">
              <from>
                <xdr:col>1</xdr:col>
                <xdr:colOff>209550</xdr:colOff>
                <xdr:row>17</xdr:row>
                <xdr:rowOff>76200</xdr:rowOff>
              </from>
              <to>
                <xdr:col>4</xdr:col>
                <xdr:colOff>495300</xdr:colOff>
                <xdr:row>19</xdr:row>
                <xdr:rowOff>142875</xdr:rowOff>
              </to>
            </anchor>
          </objectPr>
        </oleObject>
      </mc:Choice>
      <mc:Fallback>
        <oleObject progId="Equation.DSMT4" shapeId="614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8"/>
  <sheetViews>
    <sheetView workbookViewId="0">
      <selection activeCell="N47" sqref="N47"/>
    </sheetView>
  </sheetViews>
  <sheetFormatPr defaultRowHeight="15" x14ac:dyDescent="0.25"/>
  <cols>
    <col min="1" max="1" width="12.42578125" customWidth="1"/>
    <col min="2" max="2" width="10.85546875" customWidth="1"/>
    <col min="3" max="3" width="12.42578125" customWidth="1"/>
    <col min="4" max="4" width="10.28515625" customWidth="1"/>
    <col min="5" max="5" width="11.42578125" customWidth="1"/>
    <col min="6" max="6" width="13.28515625" customWidth="1"/>
    <col min="7" max="7" width="18.5703125" customWidth="1"/>
    <col min="9" max="13" width="12" bestFit="1" customWidth="1"/>
  </cols>
  <sheetData>
    <row r="2" spans="1:6" x14ac:dyDescent="0.25">
      <c r="C2" s="1" t="s">
        <v>0</v>
      </c>
    </row>
    <row r="3" spans="1:6" x14ac:dyDescent="0.2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5">
      <c r="A4" s="3">
        <v>43099</v>
      </c>
      <c r="B4" s="4">
        <v>4317.93</v>
      </c>
      <c r="C4" s="4">
        <v>9927.1299999999992</v>
      </c>
      <c r="D4" s="4">
        <v>10394.200000000001</v>
      </c>
      <c r="E4" s="4">
        <v>19130.02</v>
      </c>
      <c r="F4" s="4">
        <v>2661.1</v>
      </c>
    </row>
    <row r="5" spans="1:6" x14ac:dyDescent="0.25">
      <c r="A5" s="3">
        <v>43131</v>
      </c>
      <c r="B5" s="4">
        <v>4675.13</v>
      </c>
      <c r="C5" s="4">
        <v>10798.33</v>
      </c>
      <c r="D5" s="4">
        <v>10696.1</v>
      </c>
      <c r="E5" s="4">
        <v>20756.72</v>
      </c>
      <c r="F5" s="4">
        <v>2517.6999999999998</v>
      </c>
    </row>
    <row r="6" spans="1:6" x14ac:dyDescent="0.25">
      <c r="A6" s="3">
        <v>43159</v>
      </c>
      <c r="B6" s="4">
        <v>4862.3</v>
      </c>
      <c r="C6" s="4">
        <v>11130.92</v>
      </c>
      <c r="D6" s="4">
        <v>10990.1</v>
      </c>
      <c r="E6" s="4">
        <v>21964.29</v>
      </c>
      <c r="F6" s="4">
        <v>2536.6</v>
      </c>
    </row>
    <row r="7" spans="1:6" x14ac:dyDescent="0.25">
      <c r="A7" s="3">
        <v>43190</v>
      </c>
      <c r="B7" s="4">
        <v>5083.5200000000004</v>
      </c>
      <c r="C7" s="4">
        <v>12086.01</v>
      </c>
      <c r="D7" s="4">
        <v>11529.1</v>
      </c>
      <c r="E7" s="4">
        <v>23260.57</v>
      </c>
      <c r="F7" s="4">
        <v>2282.9</v>
      </c>
    </row>
    <row r="8" spans="1:6" x14ac:dyDescent="0.25">
      <c r="A8" s="3">
        <v>43220</v>
      </c>
      <c r="B8" s="4">
        <v>5268.91</v>
      </c>
      <c r="C8" s="4">
        <v>12039.16</v>
      </c>
      <c r="D8" s="4">
        <v>11640.2</v>
      </c>
      <c r="E8" s="4">
        <v>23806.27</v>
      </c>
      <c r="F8" s="4">
        <v>2385.3000000000002</v>
      </c>
    </row>
    <row r="9" spans="1:6" x14ac:dyDescent="0.25">
      <c r="A9" s="3">
        <v>43251</v>
      </c>
      <c r="B9" s="4">
        <v>5117.17</v>
      </c>
      <c r="C9" s="4">
        <v>11815.01</v>
      </c>
      <c r="D9" s="4">
        <v>11322.3</v>
      </c>
      <c r="E9" s="4">
        <v>23285.11</v>
      </c>
      <c r="F9" s="4">
        <v>2429.1</v>
      </c>
    </row>
    <row r="10" spans="1:6" x14ac:dyDescent="0.25">
      <c r="A10" s="3">
        <v>43281</v>
      </c>
      <c r="B10" s="4">
        <v>4869.82</v>
      </c>
      <c r="C10" s="4">
        <v>11083.2</v>
      </c>
      <c r="D10" s="4">
        <v>10853.9</v>
      </c>
      <c r="E10" s="4">
        <v>22569.95</v>
      </c>
      <c r="F10" s="4">
        <v>2412.1999999999998</v>
      </c>
    </row>
    <row r="11" spans="1:6" x14ac:dyDescent="0.25">
      <c r="A11" s="3">
        <v>43312</v>
      </c>
      <c r="B11" s="4">
        <v>4927.6000000000004</v>
      </c>
      <c r="C11" s="4">
        <v>11056.4</v>
      </c>
      <c r="D11" s="4">
        <v>11145.4</v>
      </c>
      <c r="E11" s="4">
        <v>22809.3</v>
      </c>
      <c r="F11" s="4">
        <v>2412.1999999999998</v>
      </c>
    </row>
    <row r="12" spans="1:6" x14ac:dyDescent="0.25">
      <c r="A12" s="3">
        <v>43343</v>
      </c>
      <c r="B12" s="4">
        <v>4652.95</v>
      </c>
      <c r="C12" s="4">
        <v>10259.459999999999</v>
      </c>
      <c r="D12" s="4">
        <v>10259</v>
      </c>
      <c r="E12" s="4">
        <v>21941.919999999998</v>
      </c>
      <c r="F12" s="4">
        <v>1827.2</v>
      </c>
    </row>
    <row r="13" spans="1:6" x14ac:dyDescent="0.25">
      <c r="A13" s="3">
        <v>43373</v>
      </c>
      <c r="B13" s="4">
        <v>4357.05</v>
      </c>
      <c r="C13" s="4">
        <v>9483.5499999999993</v>
      </c>
      <c r="D13" s="4">
        <v>9394.2000000000007</v>
      </c>
      <c r="E13" s="4">
        <v>20759.490000000002</v>
      </c>
      <c r="F13" s="4">
        <v>1908.3</v>
      </c>
    </row>
    <row r="14" spans="1:6" x14ac:dyDescent="0.25">
      <c r="A14" s="3">
        <v>43404</v>
      </c>
      <c r="B14" s="4">
        <v>4897.13</v>
      </c>
      <c r="C14" s="4">
        <v>10801.34</v>
      </c>
      <c r="D14" s="4">
        <v>10478.299999999999</v>
      </c>
      <c r="E14" s="4">
        <v>22629.64</v>
      </c>
      <c r="F14" s="4">
        <v>2172.1</v>
      </c>
    </row>
    <row r="15" spans="1:6" x14ac:dyDescent="0.25">
      <c r="A15" s="3">
        <v>43434</v>
      </c>
      <c r="B15" s="4">
        <v>4957.6000000000004</v>
      </c>
      <c r="C15" s="4">
        <v>11382.23</v>
      </c>
      <c r="D15" s="4">
        <v>10386.9</v>
      </c>
      <c r="E15" s="4">
        <v>22717.98</v>
      </c>
      <c r="F15" s="4">
        <v>1877.2</v>
      </c>
    </row>
    <row r="16" spans="1:6" x14ac:dyDescent="0.25">
      <c r="A16" s="3">
        <v>43464</v>
      </c>
      <c r="B16" s="4">
        <v>4617.95</v>
      </c>
      <c r="C16" s="4">
        <v>10653.91</v>
      </c>
      <c r="D16" s="4">
        <v>9552.5</v>
      </c>
      <c r="E16" s="4">
        <v>21369.15</v>
      </c>
      <c r="F16" s="4">
        <v>1795</v>
      </c>
    </row>
    <row r="17" spans="1:13" x14ac:dyDescent="0.25">
      <c r="A17" s="3"/>
      <c r="B17" s="4"/>
      <c r="C17" s="4"/>
      <c r="D17" s="4"/>
      <c r="E17" s="4"/>
      <c r="F17" s="4"/>
    </row>
    <row r="18" spans="1:13" x14ac:dyDescent="0.25">
      <c r="A18" s="3"/>
      <c r="B18" s="4"/>
      <c r="C18" s="4"/>
      <c r="D18" s="4"/>
      <c r="E18" s="4"/>
      <c r="F18" s="4"/>
    </row>
    <row r="19" spans="1:13" x14ac:dyDescent="0.25">
      <c r="A19" s="3" t="s">
        <v>29</v>
      </c>
      <c r="B19" s="4"/>
      <c r="C19" s="4"/>
      <c r="D19" s="4"/>
      <c r="E19" s="4"/>
      <c r="F19" s="4"/>
    </row>
    <row r="20" spans="1:13" x14ac:dyDescent="0.25">
      <c r="A20" s="3"/>
      <c r="B20" s="4"/>
      <c r="C20" s="4"/>
      <c r="D20" s="4"/>
      <c r="E20" s="4"/>
      <c r="F20" s="4"/>
    </row>
    <row r="21" spans="1:13" x14ac:dyDescent="0.25">
      <c r="A21" s="3"/>
      <c r="B21" s="4"/>
      <c r="C21" s="4"/>
      <c r="D21" s="4"/>
      <c r="E21" s="4"/>
      <c r="F21" s="4"/>
    </row>
    <row r="22" spans="1:13" x14ac:dyDescent="0.25">
      <c r="A22" s="3"/>
      <c r="B22" s="4"/>
      <c r="C22" s="4"/>
      <c r="D22" s="4"/>
      <c r="E22" s="4"/>
      <c r="F22" s="4"/>
      <c r="M22" s="5"/>
    </row>
    <row r="23" spans="1:13" x14ac:dyDescent="0.25">
      <c r="A23" s="6" t="s">
        <v>6</v>
      </c>
      <c r="B23" s="6"/>
      <c r="C23" s="6"/>
      <c r="D23" s="7"/>
      <c r="E23" s="7"/>
      <c r="F23" s="4"/>
      <c r="G23" s="6" t="s">
        <v>6</v>
      </c>
      <c r="H23" s="6"/>
      <c r="I23" s="6"/>
      <c r="J23" s="7"/>
      <c r="K23" s="7"/>
      <c r="M23" s="5"/>
    </row>
    <row r="24" spans="1:13" x14ac:dyDescent="0.25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4"/>
      <c r="G24" s="8" t="s">
        <v>1</v>
      </c>
      <c r="H24" s="8" t="s">
        <v>2</v>
      </c>
      <c r="I24" s="8" t="s">
        <v>3</v>
      </c>
      <c r="J24" s="8" t="s">
        <v>4</v>
      </c>
      <c r="K24" s="8" t="s">
        <v>5</v>
      </c>
      <c r="M24" s="5"/>
    </row>
    <row r="25" spans="1:13" x14ac:dyDescent="0.25">
      <c r="F25" s="4"/>
      <c r="M25" s="5"/>
    </row>
    <row r="26" spans="1:13" x14ac:dyDescent="0.25">
      <c r="A26">
        <f t="shared" ref="A26:E37" si="0">(B5-B4)/B4</f>
        <v>8.2724824163430119E-2</v>
      </c>
      <c r="B26">
        <f t="shared" si="0"/>
        <v>8.775950350201929E-2</v>
      </c>
      <c r="C26">
        <f t="shared" si="0"/>
        <v>2.9045044351657619E-2</v>
      </c>
      <c r="D26">
        <f t="shared" si="0"/>
        <v>8.5033889143869196E-2</v>
      </c>
      <c r="E26">
        <f t="shared" si="0"/>
        <v>-5.3887490135658224E-2</v>
      </c>
      <c r="F26" s="4"/>
      <c r="G26" s="5">
        <v>8.2724824163430119E-2</v>
      </c>
      <c r="H26" s="5">
        <v>8.775950350201929E-2</v>
      </c>
      <c r="I26" s="5">
        <v>2.9045044351657619E-2</v>
      </c>
      <c r="J26" s="5">
        <v>8.5033889143869196E-2</v>
      </c>
      <c r="K26" s="5">
        <v>-5.3887490135658224E-2</v>
      </c>
      <c r="M26" s="5"/>
    </row>
    <row r="27" spans="1:13" x14ac:dyDescent="0.25">
      <c r="A27">
        <f t="shared" si="0"/>
        <v>4.0035250356674587E-2</v>
      </c>
      <c r="B27">
        <f t="shared" si="0"/>
        <v>3.0800132983526171E-2</v>
      </c>
      <c r="C27">
        <f t="shared" si="0"/>
        <v>2.7486654014079896E-2</v>
      </c>
      <c r="D27">
        <f t="shared" si="0"/>
        <v>5.8177303543141677E-2</v>
      </c>
      <c r="E27">
        <f t="shared" si="0"/>
        <v>7.5068514914406375E-3</v>
      </c>
      <c r="F27" s="4"/>
      <c r="G27" s="5">
        <v>4.0035250356674587E-2</v>
      </c>
      <c r="H27" s="5">
        <v>3.0800132983526171E-2</v>
      </c>
      <c r="I27" s="5">
        <v>2.7486654014079896E-2</v>
      </c>
      <c r="J27" s="5">
        <v>5.8177303543141677E-2</v>
      </c>
      <c r="K27" s="5">
        <v>7.5068514914406375E-3</v>
      </c>
      <c r="M27" s="5"/>
    </row>
    <row r="28" spans="1:13" x14ac:dyDescent="0.25">
      <c r="A28">
        <f t="shared" si="0"/>
        <v>4.549698702260252E-2</v>
      </c>
      <c r="B28">
        <f t="shared" si="0"/>
        <v>8.5805126620261407E-2</v>
      </c>
      <c r="C28">
        <f t="shared" si="0"/>
        <v>4.9044139725753173E-2</v>
      </c>
      <c r="D28">
        <f t="shared" si="0"/>
        <v>5.9017614500628007E-2</v>
      </c>
      <c r="E28">
        <f t="shared" si="0"/>
        <v>-0.10001576913979336</v>
      </c>
      <c r="F28" s="4"/>
      <c r="G28" s="5">
        <v>4.549698702260252E-2</v>
      </c>
      <c r="H28" s="5">
        <v>8.5805126620261407E-2</v>
      </c>
      <c r="I28" s="5">
        <v>4.9044139725753173E-2</v>
      </c>
      <c r="J28" s="5">
        <v>5.9017614500628007E-2</v>
      </c>
      <c r="K28" s="5">
        <v>-0.10001576913979336</v>
      </c>
      <c r="M28" s="5"/>
    </row>
    <row r="29" spans="1:13" x14ac:dyDescent="0.25">
      <c r="A29">
        <f t="shared" si="0"/>
        <v>3.6468824751353275E-2</v>
      </c>
      <c r="B29">
        <f t="shared" si="0"/>
        <v>-3.8763826937095337E-3</v>
      </c>
      <c r="C29">
        <f t="shared" si="0"/>
        <v>9.6364850682187121E-3</v>
      </c>
      <c r="D29">
        <f t="shared" si="0"/>
        <v>2.3460302133610687E-2</v>
      </c>
      <c r="E29">
        <f t="shared" si="0"/>
        <v>4.485522799947439E-2</v>
      </c>
      <c r="F29" s="4"/>
      <c r="G29" s="5">
        <v>3.6468824751353275E-2</v>
      </c>
      <c r="H29" s="5">
        <v>-3.8763826937095337E-3</v>
      </c>
      <c r="I29" s="5">
        <v>9.6364850682187121E-3</v>
      </c>
      <c r="J29" s="5">
        <v>2.3460302133610687E-2</v>
      </c>
      <c r="K29" s="5">
        <v>4.485522799947439E-2</v>
      </c>
      <c r="M29" s="5"/>
    </row>
    <row r="30" spans="1:13" x14ac:dyDescent="0.25">
      <c r="A30">
        <f t="shared" si="0"/>
        <v>-2.879912543581116E-2</v>
      </c>
      <c r="B30">
        <f t="shared" si="0"/>
        <v>-1.8618408593290531E-2</v>
      </c>
      <c r="C30">
        <f t="shared" si="0"/>
        <v>-2.7310527310527435E-2</v>
      </c>
      <c r="D30">
        <f t="shared" si="0"/>
        <v>-2.1891711721323828E-2</v>
      </c>
      <c r="E30">
        <f t="shared" si="0"/>
        <v>1.8362470129543337E-2</v>
      </c>
      <c r="F30" s="4"/>
      <c r="G30" s="5">
        <v>-2.879912543581116E-2</v>
      </c>
      <c r="H30" s="5">
        <v>-1.8618408593290531E-2</v>
      </c>
      <c r="I30" s="5">
        <v>-2.7310527310527435E-2</v>
      </c>
      <c r="J30" s="5">
        <v>-2.1891711721323828E-2</v>
      </c>
      <c r="K30" s="5">
        <v>1.8362470129543337E-2</v>
      </c>
      <c r="M30" s="5"/>
    </row>
    <row r="31" spans="1:13" x14ac:dyDescent="0.25">
      <c r="A31">
        <f t="shared" si="0"/>
        <v>-4.8337264542706294E-2</v>
      </c>
      <c r="B31">
        <f t="shared" si="0"/>
        <v>-6.1939008092248712E-2</v>
      </c>
      <c r="C31">
        <f t="shared" si="0"/>
        <v>-4.1369686371143639E-2</v>
      </c>
      <c r="D31">
        <f t="shared" si="0"/>
        <v>-3.0713189673572505E-2</v>
      </c>
      <c r="E31">
        <f t="shared" si="0"/>
        <v>-6.9573092915071804E-3</v>
      </c>
      <c r="F31" s="4"/>
      <c r="G31" s="5">
        <v>-4.8337264542706294E-2</v>
      </c>
      <c r="H31" s="5">
        <v>-6.1939008092248712E-2</v>
      </c>
      <c r="I31" s="5">
        <v>-4.1369686371143639E-2</v>
      </c>
      <c r="J31" s="5">
        <v>-3.0713189673572505E-2</v>
      </c>
      <c r="K31" s="5">
        <v>-6.9573092915071804E-3</v>
      </c>
      <c r="M31" s="5"/>
    </row>
    <row r="32" spans="1:13" x14ac:dyDescent="0.25">
      <c r="A32">
        <f t="shared" si="0"/>
        <v>1.1864914924987096E-2</v>
      </c>
      <c r="B32">
        <f t="shared" si="0"/>
        <v>-2.418074202396518E-3</v>
      </c>
      <c r="C32">
        <f t="shared" si="0"/>
        <v>2.6856705884520771E-2</v>
      </c>
      <c r="D32">
        <f t="shared" si="0"/>
        <v>1.0604808606133312E-2</v>
      </c>
      <c r="E32">
        <f t="shared" si="0"/>
        <v>0</v>
      </c>
      <c r="F32" s="4"/>
      <c r="G32" s="5">
        <v>1.1864914924987096E-2</v>
      </c>
      <c r="H32" s="5">
        <v>-2.418074202396518E-3</v>
      </c>
      <c r="I32" s="5">
        <v>2.6856705884520771E-2</v>
      </c>
      <c r="J32" s="5">
        <v>1.0604808606133312E-2</v>
      </c>
      <c r="K32" s="5">
        <v>0</v>
      </c>
      <c r="M32" s="5"/>
    </row>
    <row r="33" spans="1:13" x14ac:dyDescent="0.25">
      <c r="A33">
        <f t="shared" si="0"/>
        <v>-5.5737072814351918E-2</v>
      </c>
      <c r="B33">
        <f t="shared" si="0"/>
        <v>-7.2079519554285348E-2</v>
      </c>
      <c r="C33">
        <f t="shared" si="0"/>
        <v>-7.9530568665099471E-2</v>
      </c>
      <c r="D33">
        <f t="shared" si="0"/>
        <v>-3.8027471250761793E-2</v>
      </c>
      <c r="E33">
        <f t="shared" si="0"/>
        <v>-0.24251720421192266</v>
      </c>
      <c r="F33" s="4"/>
      <c r="G33" s="5">
        <v>-5.5737072814351918E-2</v>
      </c>
      <c r="H33" s="5">
        <v>-7.2079519554285348E-2</v>
      </c>
      <c r="I33" s="5">
        <v>-7.9530568665099471E-2</v>
      </c>
      <c r="J33" s="5">
        <v>-3.8027471250761793E-2</v>
      </c>
      <c r="K33" s="5">
        <v>-0.24251720421192266</v>
      </c>
      <c r="M33" s="5"/>
    </row>
    <row r="34" spans="1:13" x14ac:dyDescent="0.25">
      <c r="A34">
        <f t="shared" si="0"/>
        <v>-6.3594063980915258E-2</v>
      </c>
      <c r="B34">
        <f t="shared" si="0"/>
        <v>-7.5628736795113963E-2</v>
      </c>
      <c r="C34">
        <f t="shared" si="0"/>
        <v>-8.4296715079442364E-2</v>
      </c>
      <c r="D34">
        <f t="shared" si="0"/>
        <v>-5.3889085367187409E-2</v>
      </c>
      <c r="E34">
        <f t="shared" si="0"/>
        <v>4.4384851138353713E-2</v>
      </c>
      <c r="F34" s="4"/>
      <c r="G34" s="5">
        <v>-6.3594063980915258E-2</v>
      </c>
      <c r="H34" s="5">
        <v>-7.5628736795113963E-2</v>
      </c>
      <c r="I34" s="5">
        <v>-8.4296715079442364E-2</v>
      </c>
      <c r="J34" s="5">
        <v>-5.3889085367187409E-2</v>
      </c>
      <c r="K34" s="5">
        <v>4.4384851138353713E-2</v>
      </c>
      <c r="M34" s="5"/>
    </row>
    <row r="35" spans="1:13" x14ac:dyDescent="0.25">
      <c r="A35">
        <f t="shared" si="0"/>
        <v>0.12395542855831351</v>
      </c>
      <c r="B35">
        <f t="shared" si="0"/>
        <v>0.13895534899905637</v>
      </c>
      <c r="C35">
        <f t="shared" si="0"/>
        <v>0.11540099210150928</v>
      </c>
      <c r="D35">
        <f t="shared" si="0"/>
        <v>9.0086509832370529E-2</v>
      </c>
      <c r="E35">
        <f t="shared" si="0"/>
        <v>0.13823822250170306</v>
      </c>
      <c r="F35" s="4"/>
      <c r="G35" s="5">
        <v>0.12395542855831351</v>
      </c>
      <c r="H35" s="5">
        <v>0.13895534899905637</v>
      </c>
      <c r="I35" s="5">
        <v>0.11540099210150928</v>
      </c>
      <c r="J35" s="5">
        <v>9.0086509832370529E-2</v>
      </c>
      <c r="K35" s="5">
        <v>0.13823822250170306</v>
      </c>
      <c r="M35" s="5"/>
    </row>
    <row r="36" spans="1:13" x14ac:dyDescent="0.25">
      <c r="A36">
        <f t="shared" si="0"/>
        <v>1.2348048755087215E-2</v>
      </c>
      <c r="B36">
        <f t="shared" si="0"/>
        <v>5.3779438477077793E-2</v>
      </c>
      <c r="C36">
        <f t="shared" si="0"/>
        <v>-8.7227890020327385E-3</v>
      </c>
      <c r="D36">
        <f t="shared" si="0"/>
        <v>3.9037297986181021E-3</v>
      </c>
      <c r="E36">
        <f t="shared" si="0"/>
        <v>-0.13576722986971129</v>
      </c>
      <c r="F36" s="4"/>
      <c r="G36" s="5">
        <v>1.2348048755087215E-2</v>
      </c>
      <c r="H36" s="5">
        <v>5.3779438477077793E-2</v>
      </c>
      <c r="I36" s="5">
        <v>-8.7227890020327385E-3</v>
      </c>
      <c r="J36" s="5">
        <v>3.9037297986181021E-3</v>
      </c>
      <c r="K36" s="5">
        <v>-0.13576722986971129</v>
      </c>
      <c r="M36" s="5"/>
    </row>
    <row r="37" spans="1:13" x14ac:dyDescent="0.25">
      <c r="A37">
        <f t="shared" si="0"/>
        <v>-6.8510973051476631E-2</v>
      </c>
      <c r="B37">
        <f t="shared" si="0"/>
        <v>-6.3987461156557165E-2</v>
      </c>
      <c r="C37">
        <f t="shared" si="0"/>
        <v>-8.0331956599177773E-2</v>
      </c>
      <c r="D37">
        <f t="shared" si="0"/>
        <v>-5.9372796348971087E-2</v>
      </c>
      <c r="E37">
        <f t="shared" si="0"/>
        <v>-4.3788621350948242E-2</v>
      </c>
      <c r="F37" s="4"/>
      <c r="G37" s="5">
        <v>-6.8510973051476631E-2</v>
      </c>
      <c r="H37" s="5">
        <v>-6.3987461156557165E-2</v>
      </c>
      <c r="I37" s="5">
        <v>-8.0331956599177773E-2</v>
      </c>
      <c r="J37" s="5">
        <v>-5.9372796348971087E-2</v>
      </c>
      <c r="K37" s="5">
        <v>-4.3788621350948242E-2</v>
      </c>
      <c r="M37" s="5"/>
    </row>
    <row r="38" spans="1:13" x14ac:dyDescent="0.25">
      <c r="F38" s="4"/>
      <c r="M38" s="5"/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3073" r:id="rId4">
          <objectPr defaultSize="0" autoPict="0" r:id="rId5">
            <anchor moveWithCells="1" sizeWithCells="1">
              <from>
                <xdr:col>1</xdr:col>
                <xdr:colOff>209550</xdr:colOff>
                <xdr:row>17</xdr:row>
                <xdr:rowOff>76200</xdr:rowOff>
              </from>
              <to>
                <xdr:col>4</xdr:col>
                <xdr:colOff>495300</xdr:colOff>
                <xdr:row>19</xdr:row>
                <xdr:rowOff>142875</xdr:rowOff>
              </to>
            </anchor>
          </objectPr>
        </oleObject>
      </mc:Choice>
      <mc:Fallback>
        <oleObject progId="Equation.DSMT4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50"/>
  <sheetViews>
    <sheetView topLeftCell="A22" workbookViewId="0">
      <selection activeCell="H57" sqref="H57"/>
    </sheetView>
  </sheetViews>
  <sheetFormatPr defaultRowHeight="15" x14ac:dyDescent="0.25"/>
  <cols>
    <col min="1" max="1" width="12.42578125" customWidth="1"/>
    <col min="2" max="2" width="10.85546875" customWidth="1"/>
    <col min="3" max="3" width="12.42578125" customWidth="1"/>
    <col min="4" max="4" width="10.28515625" customWidth="1"/>
    <col min="5" max="5" width="11.42578125" customWidth="1"/>
    <col min="6" max="6" width="13.28515625" customWidth="1"/>
    <col min="7" max="7" width="18.5703125" customWidth="1"/>
    <col min="9" max="13" width="12" bestFit="1" customWidth="1"/>
  </cols>
  <sheetData>
    <row r="2" spans="1:6" x14ac:dyDescent="0.25">
      <c r="C2" s="1" t="s">
        <v>0</v>
      </c>
    </row>
    <row r="3" spans="1:6" x14ac:dyDescent="0.2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5">
      <c r="A4" s="3">
        <v>43099</v>
      </c>
      <c r="B4" s="4">
        <v>4317.93</v>
      </c>
      <c r="C4" s="4">
        <v>9927.1299999999992</v>
      </c>
      <c r="D4" s="4">
        <v>10394.200000000001</v>
      </c>
      <c r="E4" s="4">
        <v>19130.02</v>
      </c>
      <c r="F4" s="4">
        <v>2661.1</v>
      </c>
    </row>
    <row r="5" spans="1:6" x14ac:dyDescent="0.25">
      <c r="A5" s="3">
        <v>43131</v>
      </c>
      <c r="B5" s="4">
        <v>4675.13</v>
      </c>
      <c r="C5" s="4">
        <v>10798.33</v>
      </c>
      <c r="D5" s="4">
        <v>10696.1</v>
      </c>
      <c r="E5" s="4">
        <v>20756.72</v>
      </c>
      <c r="F5" s="4">
        <v>2517.6999999999998</v>
      </c>
    </row>
    <row r="6" spans="1:6" x14ac:dyDescent="0.25">
      <c r="A6" s="3">
        <v>43159</v>
      </c>
      <c r="B6" s="4">
        <v>4862.3</v>
      </c>
      <c r="C6" s="4">
        <v>11130.92</v>
      </c>
      <c r="D6" s="4">
        <v>10990.1</v>
      </c>
      <c r="E6" s="4">
        <v>21964.29</v>
      </c>
      <c r="F6" s="4">
        <v>2536.6</v>
      </c>
    </row>
    <row r="7" spans="1:6" x14ac:dyDescent="0.25">
      <c r="A7" s="3">
        <v>43190</v>
      </c>
      <c r="B7" s="4">
        <v>5083.5200000000004</v>
      </c>
      <c r="C7" s="4">
        <v>12086.01</v>
      </c>
      <c r="D7" s="4">
        <v>11529.1</v>
      </c>
      <c r="E7" s="4">
        <v>23260.57</v>
      </c>
      <c r="F7" s="4">
        <v>2282.9</v>
      </c>
    </row>
    <row r="8" spans="1:6" x14ac:dyDescent="0.25">
      <c r="A8" s="3">
        <v>43220</v>
      </c>
      <c r="B8" s="4">
        <v>5268.91</v>
      </c>
      <c r="C8" s="4">
        <v>12039.16</v>
      </c>
      <c r="D8" s="4">
        <v>11640.2</v>
      </c>
      <c r="E8" s="4">
        <v>23806.27</v>
      </c>
      <c r="F8" s="4">
        <v>2385.3000000000002</v>
      </c>
    </row>
    <row r="9" spans="1:6" x14ac:dyDescent="0.25">
      <c r="A9" s="3">
        <v>43251</v>
      </c>
      <c r="B9" s="4">
        <v>5117.17</v>
      </c>
      <c r="C9" s="4">
        <v>11815.01</v>
      </c>
      <c r="D9" s="4">
        <v>11322.3</v>
      </c>
      <c r="E9" s="4">
        <v>23285.11</v>
      </c>
      <c r="F9" s="4">
        <v>2429.1</v>
      </c>
    </row>
    <row r="10" spans="1:6" x14ac:dyDescent="0.25">
      <c r="A10" s="3">
        <v>43281</v>
      </c>
      <c r="B10" s="4">
        <v>4869.82</v>
      </c>
      <c r="C10" s="4">
        <v>11083.2</v>
      </c>
      <c r="D10" s="4">
        <v>10853.9</v>
      </c>
      <c r="E10" s="4">
        <v>22569.95</v>
      </c>
      <c r="F10" s="4">
        <v>2412.1999999999998</v>
      </c>
    </row>
    <row r="11" spans="1:6" x14ac:dyDescent="0.25">
      <c r="A11" s="3">
        <v>43312</v>
      </c>
      <c r="B11" s="4">
        <v>4927.6000000000004</v>
      </c>
      <c r="C11" s="4">
        <v>11056.4</v>
      </c>
      <c r="D11" s="4">
        <v>11145.4</v>
      </c>
      <c r="E11" s="4">
        <v>22809.3</v>
      </c>
      <c r="F11" s="4">
        <v>2412.1999999999998</v>
      </c>
    </row>
    <row r="12" spans="1:6" x14ac:dyDescent="0.25">
      <c r="A12" s="3">
        <v>43343</v>
      </c>
      <c r="B12" s="4">
        <v>4652.95</v>
      </c>
      <c r="C12" s="4">
        <v>10259.459999999999</v>
      </c>
      <c r="D12" s="4">
        <v>10259</v>
      </c>
      <c r="E12" s="4">
        <v>21941.919999999998</v>
      </c>
      <c r="F12" s="4">
        <v>1827.2</v>
      </c>
    </row>
    <row r="13" spans="1:6" x14ac:dyDescent="0.25">
      <c r="A13" s="3">
        <v>43373</v>
      </c>
      <c r="B13" s="4">
        <v>4357.05</v>
      </c>
      <c r="C13" s="4">
        <v>9483.5499999999993</v>
      </c>
      <c r="D13" s="4">
        <v>9394.2000000000007</v>
      </c>
      <c r="E13" s="4">
        <v>20759.490000000002</v>
      </c>
      <c r="F13" s="4">
        <v>1908.3</v>
      </c>
    </row>
    <row r="14" spans="1:6" x14ac:dyDescent="0.25">
      <c r="A14" s="3">
        <v>43404</v>
      </c>
      <c r="B14" s="4">
        <v>4897.13</v>
      </c>
      <c r="C14" s="4">
        <v>10801.34</v>
      </c>
      <c r="D14" s="4">
        <v>10478.299999999999</v>
      </c>
      <c r="E14" s="4">
        <v>22629.64</v>
      </c>
      <c r="F14" s="4">
        <v>2172.1</v>
      </c>
    </row>
    <row r="15" spans="1:6" x14ac:dyDescent="0.25">
      <c r="A15" s="3">
        <v>43434</v>
      </c>
      <c r="B15" s="4">
        <v>4957.6000000000004</v>
      </c>
      <c r="C15" s="4">
        <v>11382.23</v>
      </c>
      <c r="D15" s="4">
        <v>10386.9</v>
      </c>
      <c r="E15" s="4">
        <v>22717.98</v>
      </c>
      <c r="F15" s="4">
        <v>1877.2</v>
      </c>
    </row>
    <row r="16" spans="1:6" x14ac:dyDescent="0.25">
      <c r="A16" s="3">
        <v>43464</v>
      </c>
      <c r="B16" s="4">
        <v>4617.95</v>
      </c>
      <c r="C16" s="4">
        <v>10653.91</v>
      </c>
      <c r="D16" s="4">
        <v>9552.5</v>
      </c>
      <c r="E16" s="4">
        <v>21369.15</v>
      </c>
      <c r="F16" s="4">
        <v>1795</v>
      </c>
    </row>
    <row r="17" spans="1:18" x14ac:dyDescent="0.25">
      <c r="A17" s="3"/>
      <c r="B17" s="4"/>
      <c r="C17" s="4"/>
      <c r="D17" s="4"/>
      <c r="E17" s="4"/>
      <c r="F17" s="4"/>
    </row>
    <row r="18" spans="1:18" x14ac:dyDescent="0.25">
      <c r="A18" s="3"/>
      <c r="B18" s="4"/>
      <c r="C18" s="4"/>
      <c r="D18" s="4"/>
      <c r="E18" s="4"/>
      <c r="F18" s="4"/>
    </row>
    <row r="19" spans="1:18" x14ac:dyDescent="0.25">
      <c r="A19" s="3" t="s">
        <v>29</v>
      </c>
      <c r="B19" s="4"/>
      <c r="C19" s="4"/>
      <c r="D19" s="4"/>
      <c r="E19" s="4"/>
      <c r="F19" s="4"/>
    </row>
    <row r="20" spans="1:18" x14ac:dyDescent="0.25">
      <c r="A20" s="3"/>
      <c r="B20" s="4"/>
      <c r="C20" s="4"/>
      <c r="D20" s="4"/>
      <c r="E20" s="4"/>
      <c r="F20" s="4"/>
    </row>
    <row r="21" spans="1:18" x14ac:dyDescent="0.25">
      <c r="A21" s="3"/>
      <c r="B21" s="4"/>
      <c r="C21" s="4"/>
      <c r="D21" s="4"/>
      <c r="E21" s="4"/>
      <c r="F21" s="4"/>
    </row>
    <row r="22" spans="1:18" x14ac:dyDescent="0.25">
      <c r="A22" s="3"/>
      <c r="B22" s="4"/>
      <c r="C22" s="4"/>
      <c r="D22" s="4"/>
      <c r="E22" s="4"/>
      <c r="F22" s="4"/>
      <c r="N22" s="5"/>
      <c r="O22" s="5"/>
      <c r="P22" s="5"/>
      <c r="Q22" s="5"/>
      <c r="R22" s="5"/>
    </row>
    <row r="23" spans="1:18" x14ac:dyDescent="0.25">
      <c r="A23" s="6" t="s">
        <v>6</v>
      </c>
      <c r="B23" s="6"/>
      <c r="C23" s="6"/>
      <c r="D23" s="7"/>
      <c r="E23" s="7"/>
      <c r="F23" s="4"/>
      <c r="G23" s="6" t="s">
        <v>6</v>
      </c>
      <c r="H23" s="6"/>
      <c r="I23" s="6"/>
      <c r="J23" s="7"/>
      <c r="K23" s="7"/>
      <c r="M23" s="6" t="s">
        <v>9</v>
      </c>
      <c r="N23" s="11"/>
      <c r="O23" s="11"/>
      <c r="P23" s="11"/>
      <c r="Q23" s="11"/>
      <c r="R23" s="5"/>
    </row>
    <row r="24" spans="1:18" x14ac:dyDescent="0.25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4"/>
      <c r="G24" s="8" t="s">
        <v>1</v>
      </c>
      <c r="H24" s="8" t="s">
        <v>2</v>
      </c>
      <c r="I24" s="8" t="s">
        <v>3</v>
      </c>
      <c r="J24" s="8" t="s">
        <v>4</v>
      </c>
      <c r="K24" s="8" t="s">
        <v>5</v>
      </c>
      <c r="M24" s="8" t="s">
        <v>1</v>
      </c>
      <c r="N24" s="8" t="s">
        <v>2</v>
      </c>
      <c r="O24" s="8" t="s">
        <v>3</v>
      </c>
      <c r="P24" s="8" t="s">
        <v>4</v>
      </c>
      <c r="Q24" s="8" t="s">
        <v>5</v>
      </c>
      <c r="R24" s="5"/>
    </row>
    <row r="25" spans="1:18" x14ac:dyDescent="0.25">
      <c r="F25" s="4"/>
      <c r="N25" s="5"/>
      <c r="O25" s="5"/>
      <c r="P25" s="5"/>
      <c r="Q25" s="5"/>
      <c r="R25" s="5"/>
    </row>
    <row r="26" spans="1:18" x14ac:dyDescent="0.25">
      <c r="A26">
        <f t="shared" ref="A26:E37" si="0">(B5-B4)/B4</f>
        <v>8.2724824163430119E-2</v>
      </c>
      <c r="B26">
        <f t="shared" si="0"/>
        <v>8.775950350201929E-2</v>
      </c>
      <c r="C26">
        <f t="shared" si="0"/>
        <v>2.9045044351657619E-2</v>
      </c>
      <c r="D26">
        <f t="shared" si="0"/>
        <v>8.5033889143869196E-2</v>
      </c>
      <c r="E26">
        <f t="shared" si="0"/>
        <v>-5.3887490135658224E-2</v>
      </c>
      <c r="F26" s="4"/>
      <c r="G26" s="5">
        <v>8.2724824163430119E-2</v>
      </c>
      <c r="H26" s="5">
        <v>8.775950350201929E-2</v>
      </c>
      <c r="I26" s="5">
        <v>2.9045044351657619E-2</v>
      </c>
      <c r="J26" s="5">
        <v>8.5033889143869196E-2</v>
      </c>
      <c r="K26" s="5">
        <v>-5.3887490135658224E-2</v>
      </c>
      <c r="M26" s="5">
        <f>MAX(G26:G37)</f>
        <v>0.12395542855831351</v>
      </c>
      <c r="N26" s="5">
        <f t="shared" ref="N26:Q26" si="1">MAX(H26:H37)</f>
        <v>0.13895534899905637</v>
      </c>
      <c r="O26" s="5">
        <f t="shared" si="1"/>
        <v>0.11540099210150928</v>
      </c>
      <c r="P26" s="5">
        <f t="shared" si="1"/>
        <v>9.0086509832370529E-2</v>
      </c>
      <c r="Q26" s="5">
        <f t="shared" si="1"/>
        <v>0.13823822250170306</v>
      </c>
      <c r="R26" s="5"/>
    </row>
    <row r="27" spans="1:18" x14ac:dyDescent="0.25">
      <c r="A27">
        <f t="shared" si="0"/>
        <v>4.0035250356674587E-2</v>
      </c>
      <c r="B27">
        <f t="shared" si="0"/>
        <v>3.0800132983526171E-2</v>
      </c>
      <c r="C27">
        <f t="shared" si="0"/>
        <v>2.7486654014079896E-2</v>
      </c>
      <c r="D27">
        <f t="shared" si="0"/>
        <v>5.8177303543141677E-2</v>
      </c>
      <c r="E27">
        <f t="shared" si="0"/>
        <v>7.5068514914406375E-3</v>
      </c>
      <c r="F27" s="4"/>
      <c r="G27" s="5">
        <v>4.0035250356674587E-2</v>
      </c>
      <c r="H27" s="5">
        <v>3.0800132983526171E-2</v>
      </c>
      <c r="I27" s="5">
        <v>2.7486654014079896E-2</v>
      </c>
      <c r="J27" s="5">
        <v>5.8177303543141677E-2</v>
      </c>
      <c r="K27" s="5">
        <v>7.5068514914406375E-3</v>
      </c>
      <c r="N27" s="5"/>
      <c r="O27" s="5"/>
      <c r="P27" s="5"/>
      <c r="Q27" s="5"/>
      <c r="R27" s="5"/>
    </row>
    <row r="28" spans="1:18" x14ac:dyDescent="0.25">
      <c r="A28">
        <f t="shared" si="0"/>
        <v>4.549698702260252E-2</v>
      </c>
      <c r="B28">
        <f t="shared" si="0"/>
        <v>8.5805126620261407E-2</v>
      </c>
      <c r="C28">
        <f t="shared" si="0"/>
        <v>4.9044139725753173E-2</v>
      </c>
      <c r="D28">
        <f t="shared" si="0"/>
        <v>5.9017614500628007E-2</v>
      </c>
      <c r="E28">
        <f t="shared" si="0"/>
        <v>-0.10001576913979336</v>
      </c>
      <c r="F28" s="4"/>
      <c r="G28" s="5">
        <v>4.549698702260252E-2</v>
      </c>
      <c r="H28" s="5">
        <v>8.5805126620261407E-2</v>
      </c>
      <c r="I28" s="5">
        <v>4.9044139725753173E-2</v>
      </c>
      <c r="J28" s="5">
        <v>5.9017614500628007E-2</v>
      </c>
      <c r="K28" s="5">
        <v>-0.10001576913979336</v>
      </c>
      <c r="N28" s="5"/>
      <c r="O28" s="5"/>
      <c r="P28" s="5"/>
      <c r="Q28" s="5"/>
      <c r="R28" s="5"/>
    </row>
    <row r="29" spans="1:18" x14ac:dyDescent="0.25">
      <c r="A29">
        <f t="shared" si="0"/>
        <v>3.6468824751353275E-2</v>
      </c>
      <c r="B29">
        <f t="shared" si="0"/>
        <v>-3.8763826937095337E-3</v>
      </c>
      <c r="C29">
        <f t="shared" si="0"/>
        <v>9.6364850682187121E-3</v>
      </c>
      <c r="D29">
        <f t="shared" si="0"/>
        <v>2.3460302133610687E-2</v>
      </c>
      <c r="E29">
        <f t="shared" si="0"/>
        <v>4.485522799947439E-2</v>
      </c>
      <c r="F29" s="4"/>
      <c r="G29" s="5">
        <v>3.6468824751353275E-2</v>
      </c>
      <c r="H29" s="5">
        <v>-3.8763826937095337E-3</v>
      </c>
      <c r="I29" s="5">
        <v>9.6364850682187121E-3</v>
      </c>
      <c r="J29" s="5">
        <v>2.3460302133610687E-2</v>
      </c>
      <c r="K29" s="5">
        <v>4.485522799947439E-2</v>
      </c>
      <c r="M29" s="6" t="s">
        <v>10</v>
      </c>
      <c r="N29" s="11"/>
      <c r="O29" s="11"/>
      <c r="P29" s="11"/>
      <c r="Q29" s="11"/>
      <c r="R29" s="5"/>
    </row>
    <row r="30" spans="1:18" x14ac:dyDescent="0.25">
      <c r="A30">
        <f t="shared" si="0"/>
        <v>-2.879912543581116E-2</v>
      </c>
      <c r="B30">
        <f t="shared" si="0"/>
        <v>-1.8618408593290531E-2</v>
      </c>
      <c r="C30">
        <f t="shared" si="0"/>
        <v>-2.7310527310527435E-2</v>
      </c>
      <c r="D30">
        <f t="shared" si="0"/>
        <v>-2.1891711721323828E-2</v>
      </c>
      <c r="E30">
        <f t="shared" si="0"/>
        <v>1.8362470129543337E-2</v>
      </c>
      <c r="F30" s="4"/>
      <c r="G30" s="5">
        <v>-2.879912543581116E-2</v>
      </c>
      <c r="H30" s="5">
        <v>-1.8618408593290531E-2</v>
      </c>
      <c r="I30" s="5">
        <v>-2.7310527310527435E-2</v>
      </c>
      <c r="J30" s="5">
        <v>-2.1891711721323828E-2</v>
      </c>
      <c r="K30" s="5">
        <v>1.8362470129543337E-2</v>
      </c>
      <c r="M30" s="8" t="s">
        <v>1</v>
      </c>
      <c r="N30" s="8" t="s">
        <v>2</v>
      </c>
      <c r="O30" s="8" t="s">
        <v>3</v>
      </c>
      <c r="P30" s="8" t="s">
        <v>4</v>
      </c>
      <c r="Q30" s="8" t="s">
        <v>5</v>
      </c>
      <c r="R30" s="5"/>
    </row>
    <row r="31" spans="1:18" x14ac:dyDescent="0.25">
      <c r="A31">
        <f t="shared" si="0"/>
        <v>-4.8337264542706294E-2</v>
      </c>
      <c r="B31">
        <f t="shared" si="0"/>
        <v>-6.1939008092248712E-2</v>
      </c>
      <c r="C31">
        <f t="shared" si="0"/>
        <v>-4.1369686371143639E-2</v>
      </c>
      <c r="D31">
        <f t="shared" si="0"/>
        <v>-3.0713189673572505E-2</v>
      </c>
      <c r="E31">
        <f t="shared" si="0"/>
        <v>-6.9573092915071804E-3</v>
      </c>
      <c r="F31" s="4"/>
      <c r="G31" s="5">
        <v>-4.8337264542706294E-2</v>
      </c>
      <c r="H31" s="5">
        <v>-6.1939008092248712E-2</v>
      </c>
      <c r="I31" s="5">
        <v>-4.1369686371143639E-2</v>
      </c>
      <c r="J31" s="5">
        <v>-3.0713189673572505E-2</v>
      </c>
      <c r="K31" s="5">
        <v>-6.9573092915071804E-3</v>
      </c>
      <c r="N31" s="5"/>
      <c r="O31" s="5"/>
      <c r="P31" s="5"/>
      <c r="Q31" s="5"/>
      <c r="R31" s="5"/>
    </row>
    <row r="32" spans="1:18" x14ac:dyDescent="0.25">
      <c r="A32">
        <f t="shared" si="0"/>
        <v>1.1864914924987096E-2</v>
      </c>
      <c r="B32">
        <f t="shared" si="0"/>
        <v>-2.418074202396518E-3</v>
      </c>
      <c r="C32">
        <f t="shared" si="0"/>
        <v>2.6856705884520771E-2</v>
      </c>
      <c r="D32">
        <f t="shared" si="0"/>
        <v>1.0604808606133312E-2</v>
      </c>
      <c r="E32">
        <f t="shared" si="0"/>
        <v>0</v>
      </c>
      <c r="F32" s="4"/>
      <c r="G32" s="5">
        <v>1.1864914924987096E-2</v>
      </c>
      <c r="H32" s="5">
        <v>-2.418074202396518E-3</v>
      </c>
      <c r="I32" s="5">
        <v>2.6856705884520771E-2</v>
      </c>
      <c r="J32" s="5">
        <v>1.0604808606133312E-2</v>
      </c>
      <c r="K32" s="5">
        <v>0</v>
      </c>
      <c r="M32" s="5">
        <f>MIN(G26:G37)</f>
        <v>-6.8510973051476631E-2</v>
      </c>
      <c r="N32" s="5">
        <f t="shared" ref="N32:Q32" si="2">MIN(H26:H37)</f>
        <v>-7.5628736795113963E-2</v>
      </c>
      <c r="O32" s="5">
        <f t="shared" si="2"/>
        <v>-8.4296715079442364E-2</v>
      </c>
      <c r="P32" s="5">
        <f t="shared" si="2"/>
        <v>-5.9372796348971087E-2</v>
      </c>
      <c r="Q32" s="5">
        <f t="shared" si="2"/>
        <v>-0.24251720421192266</v>
      </c>
      <c r="R32" s="5"/>
    </row>
    <row r="33" spans="1:18" x14ac:dyDescent="0.25">
      <c r="A33">
        <f t="shared" si="0"/>
        <v>-5.5737072814351918E-2</v>
      </c>
      <c r="B33">
        <f t="shared" si="0"/>
        <v>-7.2079519554285348E-2</v>
      </c>
      <c r="C33">
        <f t="shared" si="0"/>
        <v>-7.9530568665099471E-2</v>
      </c>
      <c r="D33">
        <f t="shared" si="0"/>
        <v>-3.8027471250761793E-2</v>
      </c>
      <c r="E33">
        <f t="shared" si="0"/>
        <v>-0.24251720421192266</v>
      </c>
      <c r="F33" s="4"/>
      <c r="G33" s="5">
        <v>-5.5737072814351918E-2</v>
      </c>
      <c r="H33" s="5">
        <v>-7.2079519554285348E-2</v>
      </c>
      <c r="I33" s="5">
        <v>-7.9530568665099471E-2</v>
      </c>
      <c r="J33" s="5">
        <v>-3.8027471250761793E-2</v>
      </c>
      <c r="K33" s="5">
        <v>-0.24251720421192266</v>
      </c>
      <c r="N33" s="5"/>
      <c r="O33" s="5"/>
      <c r="P33" s="5"/>
      <c r="Q33" s="5"/>
      <c r="R33" s="5"/>
    </row>
    <row r="34" spans="1:18" x14ac:dyDescent="0.25">
      <c r="A34">
        <f t="shared" si="0"/>
        <v>-6.3594063980915258E-2</v>
      </c>
      <c r="B34">
        <f t="shared" si="0"/>
        <v>-7.5628736795113963E-2</v>
      </c>
      <c r="C34">
        <f t="shared" si="0"/>
        <v>-8.4296715079442364E-2</v>
      </c>
      <c r="D34">
        <f t="shared" si="0"/>
        <v>-5.3889085367187409E-2</v>
      </c>
      <c r="E34">
        <f t="shared" si="0"/>
        <v>4.4384851138353713E-2</v>
      </c>
      <c r="F34" s="4"/>
      <c r="G34" s="5">
        <v>-6.3594063980915258E-2</v>
      </c>
      <c r="H34" s="5">
        <v>-7.5628736795113963E-2</v>
      </c>
      <c r="I34" s="5">
        <v>-8.4296715079442364E-2</v>
      </c>
      <c r="J34" s="5">
        <v>-5.3889085367187409E-2</v>
      </c>
      <c r="K34" s="5">
        <v>4.4384851138353713E-2</v>
      </c>
      <c r="N34" s="5"/>
      <c r="O34" s="5"/>
      <c r="P34" s="5"/>
      <c r="Q34" s="5"/>
      <c r="R34" s="5"/>
    </row>
    <row r="35" spans="1:18" x14ac:dyDescent="0.25">
      <c r="A35">
        <f t="shared" si="0"/>
        <v>0.12395542855831351</v>
      </c>
      <c r="B35">
        <f t="shared" si="0"/>
        <v>0.13895534899905637</v>
      </c>
      <c r="C35">
        <f t="shared" si="0"/>
        <v>0.11540099210150928</v>
      </c>
      <c r="D35">
        <f t="shared" si="0"/>
        <v>9.0086509832370529E-2</v>
      </c>
      <c r="E35">
        <f t="shared" si="0"/>
        <v>0.13823822250170306</v>
      </c>
      <c r="F35" s="4"/>
      <c r="G35" s="5">
        <v>0.12395542855831351</v>
      </c>
      <c r="H35" s="5">
        <v>0.13895534899905637</v>
      </c>
      <c r="I35" s="5">
        <v>0.11540099210150928</v>
      </c>
      <c r="J35" s="5">
        <v>9.0086509832370529E-2</v>
      </c>
      <c r="K35" s="5">
        <v>0.13823822250170306</v>
      </c>
      <c r="M35" s="6" t="s">
        <v>11</v>
      </c>
      <c r="N35" s="11"/>
      <c r="O35" s="11"/>
      <c r="P35" s="11"/>
      <c r="Q35" s="11"/>
      <c r="R35" s="5"/>
    </row>
    <row r="36" spans="1:18" x14ac:dyDescent="0.25">
      <c r="A36">
        <f t="shared" si="0"/>
        <v>1.2348048755087215E-2</v>
      </c>
      <c r="B36">
        <f t="shared" si="0"/>
        <v>5.3779438477077793E-2</v>
      </c>
      <c r="C36">
        <f t="shared" si="0"/>
        <v>-8.7227890020327385E-3</v>
      </c>
      <c r="D36">
        <f t="shared" si="0"/>
        <v>3.9037297986181021E-3</v>
      </c>
      <c r="E36">
        <f t="shared" si="0"/>
        <v>-0.13576722986971129</v>
      </c>
      <c r="F36" s="4"/>
      <c r="G36" s="5">
        <v>1.2348048755087215E-2</v>
      </c>
      <c r="H36" s="5">
        <v>5.3779438477077793E-2</v>
      </c>
      <c r="I36" s="5">
        <v>-8.7227890020327385E-3</v>
      </c>
      <c r="J36" s="5">
        <v>3.9037297986181021E-3</v>
      </c>
      <c r="K36" s="5">
        <v>-0.13576722986971129</v>
      </c>
      <c r="M36" s="8" t="s">
        <v>1</v>
      </c>
      <c r="N36" s="8" t="s">
        <v>2</v>
      </c>
      <c r="O36" s="8" t="s">
        <v>3</v>
      </c>
      <c r="P36" s="8" t="s">
        <v>4</v>
      </c>
      <c r="Q36" s="8" t="s">
        <v>5</v>
      </c>
      <c r="R36" s="5"/>
    </row>
    <row r="37" spans="1:18" x14ac:dyDescent="0.25">
      <c r="A37">
        <f t="shared" si="0"/>
        <v>-6.8510973051476631E-2</v>
      </c>
      <c r="B37">
        <f t="shared" si="0"/>
        <v>-6.3987461156557165E-2</v>
      </c>
      <c r="C37">
        <f t="shared" si="0"/>
        <v>-8.0331956599177773E-2</v>
      </c>
      <c r="D37">
        <f t="shared" si="0"/>
        <v>-5.9372796348971087E-2</v>
      </c>
      <c r="E37">
        <f t="shared" si="0"/>
        <v>-4.3788621350948242E-2</v>
      </c>
      <c r="F37" s="4"/>
      <c r="G37" s="5">
        <v>-6.8510973051476631E-2</v>
      </c>
      <c r="H37" s="5">
        <v>-6.3987461156557165E-2</v>
      </c>
      <c r="I37" s="5">
        <v>-8.0331956599177773E-2</v>
      </c>
      <c r="J37" s="5">
        <v>-5.9372796348971087E-2</v>
      </c>
      <c r="K37" s="5">
        <v>-4.3788621350948242E-2</v>
      </c>
      <c r="M37" s="5">
        <f>MAX(G26:G37)-MIN(G26:G37)</f>
        <v>0.19246640160979014</v>
      </c>
      <c r="N37" s="5">
        <f t="shared" ref="N37:Q37" si="3">MAX(H26:H37)-MIN(H26:H37)</f>
        <v>0.21458408579417032</v>
      </c>
      <c r="O37" s="5">
        <f t="shared" si="3"/>
        <v>0.19969770718095164</v>
      </c>
      <c r="P37" s="5">
        <f t="shared" si="3"/>
        <v>0.14945930618134162</v>
      </c>
      <c r="Q37" s="5">
        <f t="shared" si="3"/>
        <v>0.38075542671362572</v>
      </c>
      <c r="R37" s="5"/>
    </row>
    <row r="38" spans="1:18" x14ac:dyDescent="0.25">
      <c r="F38" s="4"/>
      <c r="N38" s="5"/>
      <c r="O38" s="5"/>
      <c r="P38" s="5"/>
      <c r="Q38" s="5"/>
      <c r="R38" s="5"/>
    </row>
    <row r="39" spans="1:18" x14ac:dyDescent="0.25">
      <c r="A39" s="3"/>
      <c r="B39" s="4"/>
      <c r="C39" s="4"/>
      <c r="D39" s="4"/>
      <c r="E39" s="4"/>
      <c r="F39" s="4"/>
      <c r="N39" s="5"/>
      <c r="O39" s="5"/>
      <c r="P39" s="5"/>
      <c r="Q39" s="5"/>
      <c r="R39" s="5"/>
    </row>
    <row r="40" spans="1:18" x14ac:dyDescent="0.25">
      <c r="A40" s="6" t="s">
        <v>7</v>
      </c>
      <c r="B40" s="6"/>
      <c r="C40" s="6"/>
      <c r="D40" s="10"/>
      <c r="E40" s="10"/>
      <c r="F40" s="4"/>
      <c r="G40" s="6" t="s">
        <v>7</v>
      </c>
      <c r="H40" s="6"/>
      <c r="I40" s="6"/>
      <c r="J40" s="10"/>
      <c r="K40" s="10"/>
      <c r="N40" s="5"/>
      <c r="O40" s="5"/>
      <c r="P40" s="5"/>
      <c r="Q40" s="5"/>
      <c r="R40" s="5"/>
    </row>
    <row r="41" spans="1:18" x14ac:dyDescent="0.25">
      <c r="A41" s="8" t="s">
        <v>1</v>
      </c>
      <c r="B41" s="8" t="s">
        <v>2</v>
      </c>
      <c r="C41" s="8" t="s">
        <v>3</v>
      </c>
      <c r="D41" s="8" t="s">
        <v>4</v>
      </c>
      <c r="E41" s="8" t="s">
        <v>5</v>
      </c>
      <c r="F41" s="4"/>
      <c r="G41" s="8" t="s">
        <v>1</v>
      </c>
      <c r="H41" s="8" t="s">
        <v>2</v>
      </c>
      <c r="I41" s="8" t="s">
        <v>3</v>
      </c>
      <c r="J41" s="8" t="s">
        <v>4</v>
      </c>
      <c r="K41" s="8" t="s">
        <v>5</v>
      </c>
      <c r="N41" s="5"/>
      <c r="O41" s="5"/>
      <c r="P41" s="5"/>
      <c r="Q41" s="5"/>
      <c r="R41" s="5"/>
    </row>
    <row r="42" spans="1:18" x14ac:dyDescent="0.25">
      <c r="A42" s="9">
        <f>AVERAGE(A26:A37)</f>
        <v>7.3263148922655856E-3</v>
      </c>
      <c r="B42" s="9">
        <f t="shared" ref="B42:E42" si="4">AVERAGE(B26:B37)</f>
        <v>8.2126632911949365E-3</v>
      </c>
      <c r="C42" s="9">
        <f t="shared" si="4"/>
        <v>-5.3410184901403314E-3</v>
      </c>
      <c r="D42" s="9">
        <f t="shared" si="4"/>
        <v>1.0532491933046242E-2</v>
      </c>
      <c r="E42" s="9">
        <f t="shared" si="4"/>
        <v>-2.7465500061585487E-2</v>
      </c>
      <c r="F42" s="4"/>
      <c r="G42" s="5">
        <f>AVERAGE(G26:G37)</f>
        <v>7.3263148922655856E-3</v>
      </c>
      <c r="H42" s="5">
        <f t="shared" ref="H42:K42" si="5">AVERAGE(H26:H37)</f>
        <v>8.2126632911949365E-3</v>
      </c>
      <c r="I42" s="5">
        <f t="shared" si="5"/>
        <v>-5.3410184901403314E-3</v>
      </c>
      <c r="J42" s="5">
        <f t="shared" si="5"/>
        <v>1.0532491933046242E-2</v>
      </c>
      <c r="K42" s="5">
        <f t="shared" si="5"/>
        <v>-2.7465500061585487E-2</v>
      </c>
      <c r="N42" s="5"/>
      <c r="O42" s="5"/>
      <c r="P42" s="5"/>
      <c r="Q42" s="5"/>
      <c r="R42" s="5"/>
    </row>
    <row r="45" spans="1:18" x14ac:dyDescent="0.25">
      <c r="A45" s="6" t="s">
        <v>8</v>
      </c>
      <c r="B45" s="6"/>
      <c r="C45" s="6"/>
      <c r="D45" s="6"/>
      <c r="E45" s="6"/>
    </row>
    <row r="46" spans="1:18" x14ac:dyDescent="0.25">
      <c r="A46" s="2" t="s">
        <v>4</v>
      </c>
      <c r="B46" s="4">
        <v>1.0532491933046242E-2</v>
      </c>
      <c r="D46" s="5">
        <f>B46</f>
        <v>1.0532491933046242E-2</v>
      </c>
    </row>
    <row r="47" spans="1:18" x14ac:dyDescent="0.25">
      <c r="A47" s="2" t="s">
        <v>2</v>
      </c>
      <c r="B47" s="4">
        <v>8.2126632911949365E-3</v>
      </c>
      <c r="D47" s="5">
        <f t="shared" ref="D47:D50" si="6">B47</f>
        <v>8.2126632911949365E-3</v>
      </c>
    </row>
    <row r="48" spans="1:18" x14ac:dyDescent="0.25">
      <c r="A48" s="2" t="s">
        <v>1</v>
      </c>
      <c r="B48" s="4">
        <v>7.3263148922655856E-3</v>
      </c>
      <c r="D48" s="5">
        <f t="shared" si="6"/>
        <v>7.3263148922655856E-3</v>
      </c>
    </row>
    <row r="49" spans="1:4" x14ac:dyDescent="0.25">
      <c r="A49" s="2" t="s">
        <v>3</v>
      </c>
      <c r="B49" s="4">
        <v>-5.3410184901403314E-3</v>
      </c>
      <c r="D49" s="5">
        <f t="shared" si="6"/>
        <v>-5.3410184901403314E-3</v>
      </c>
    </row>
    <row r="50" spans="1:4" x14ac:dyDescent="0.25">
      <c r="A50" s="2" t="s">
        <v>5</v>
      </c>
      <c r="B50" s="4">
        <v>-2.7465500061585487E-2</v>
      </c>
      <c r="D50" s="5">
        <f t="shared" si="6"/>
        <v>-2.7465500061585487E-2</v>
      </c>
    </row>
  </sheetData>
  <sortState ref="G45:H49">
    <sortCondition ref="H45"/>
  </sortState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1025" r:id="rId4">
          <objectPr defaultSize="0" autoPict="0" r:id="rId5">
            <anchor moveWithCells="1" sizeWithCells="1">
              <from>
                <xdr:col>1</xdr:col>
                <xdr:colOff>209550</xdr:colOff>
                <xdr:row>17</xdr:row>
                <xdr:rowOff>76200</xdr:rowOff>
              </from>
              <to>
                <xdr:col>4</xdr:col>
                <xdr:colOff>495300</xdr:colOff>
                <xdr:row>19</xdr:row>
                <xdr:rowOff>142875</xdr:rowOff>
              </to>
            </anchor>
          </objectPr>
        </oleObject>
      </mc:Choice>
      <mc:Fallback>
        <oleObject progId="Equation.DSMT4" shapeId="1025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60"/>
  <sheetViews>
    <sheetView topLeftCell="A26" workbookViewId="0">
      <selection activeCell="A60" sqref="A60"/>
    </sheetView>
  </sheetViews>
  <sheetFormatPr defaultRowHeight="15" x14ac:dyDescent="0.25"/>
  <cols>
    <col min="1" max="1" width="12.42578125" customWidth="1"/>
    <col min="2" max="2" width="10.85546875" customWidth="1"/>
    <col min="3" max="3" width="12.42578125" customWidth="1"/>
    <col min="4" max="4" width="10.28515625" customWidth="1"/>
    <col min="5" max="5" width="11.42578125" customWidth="1"/>
    <col min="6" max="6" width="13.28515625" customWidth="1"/>
    <col min="7" max="7" width="18.5703125" customWidth="1"/>
    <col min="9" max="13" width="12" bestFit="1" customWidth="1"/>
  </cols>
  <sheetData>
    <row r="2" spans="1:6" x14ac:dyDescent="0.25">
      <c r="C2" s="1" t="s">
        <v>0</v>
      </c>
    </row>
    <row r="3" spans="1:6" x14ac:dyDescent="0.2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5">
      <c r="A4" s="3">
        <v>43099</v>
      </c>
      <c r="B4" s="4">
        <v>4317.93</v>
      </c>
      <c r="C4" s="4">
        <v>9927.1299999999992</v>
      </c>
      <c r="D4" s="4">
        <v>10394.200000000001</v>
      </c>
      <c r="E4" s="4">
        <v>19130.02</v>
      </c>
      <c r="F4" s="4">
        <v>2661.1</v>
      </c>
    </row>
    <row r="5" spans="1:6" x14ac:dyDescent="0.25">
      <c r="A5" s="3">
        <v>43131</v>
      </c>
      <c r="B5" s="4">
        <v>4675.13</v>
      </c>
      <c r="C5" s="4">
        <v>10798.33</v>
      </c>
      <c r="D5" s="4">
        <v>10696.1</v>
      </c>
      <c r="E5" s="4">
        <v>20756.72</v>
      </c>
      <c r="F5" s="4">
        <v>2517.6999999999998</v>
      </c>
    </row>
    <row r="6" spans="1:6" x14ac:dyDescent="0.25">
      <c r="A6" s="3">
        <v>43159</v>
      </c>
      <c r="B6" s="4">
        <v>4862.3</v>
      </c>
      <c r="C6" s="4">
        <v>11130.92</v>
      </c>
      <c r="D6" s="4">
        <v>10990.1</v>
      </c>
      <c r="E6" s="4">
        <v>21964.29</v>
      </c>
      <c r="F6" s="4">
        <v>2536.6</v>
      </c>
    </row>
    <row r="7" spans="1:6" x14ac:dyDescent="0.25">
      <c r="A7" s="3">
        <v>43190</v>
      </c>
      <c r="B7" s="4">
        <v>5083.5200000000004</v>
      </c>
      <c r="C7" s="4">
        <v>12086.01</v>
      </c>
      <c r="D7" s="4">
        <v>11529.1</v>
      </c>
      <c r="E7" s="4">
        <v>23260.57</v>
      </c>
      <c r="F7" s="4">
        <v>2282.9</v>
      </c>
    </row>
    <row r="8" spans="1:6" x14ac:dyDescent="0.25">
      <c r="A8" s="3">
        <v>43220</v>
      </c>
      <c r="B8" s="4">
        <v>5268.91</v>
      </c>
      <c r="C8" s="4">
        <v>12039.16</v>
      </c>
      <c r="D8" s="4">
        <v>11640.2</v>
      </c>
      <c r="E8" s="4">
        <v>23806.27</v>
      </c>
      <c r="F8" s="4">
        <v>2385.3000000000002</v>
      </c>
    </row>
    <row r="9" spans="1:6" x14ac:dyDescent="0.25">
      <c r="A9" s="3">
        <v>43251</v>
      </c>
      <c r="B9" s="4">
        <v>5117.17</v>
      </c>
      <c r="C9" s="4">
        <v>11815.01</v>
      </c>
      <c r="D9" s="4">
        <v>11322.3</v>
      </c>
      <c r="E9" s="4">
        <v>23285.11</v>
      </c>
      <c r="F9" s="4">
        <v>2429.1</v>
      </c>
    </row>
    <row r="10" spans="1:6" x14ac:dyDescent="0.25">
      <c r="A10" s="3">
        <v>43281</v>
      </c>
      <c r="B10" s="4">
        <v>4869.82</v>
      </c>
      <c r="C10" s="4">
        <v>11083.2</v>
      </c>
      <c r="D10" s="4">
        <v>10853.9</v>
      </c>
      <c r="E10" s="4">
        <v>22569.95</v>
      </c>
      <c r="F10" s="4">
        <v>2412.1999999999998</v>
      </c>
    </row>
    <row r="11" spans="1:6" x14ac:dyDescent="0.25">
      <c r="A11" s="3">
        <v>43312</v>
      </c>
      <c r="B11" s="4">
        <v>4927.6000000000004</v>
      </c>
      <c r="C11" s="4">
        <v>11056.4</v>
      </c>
      <c r="D11" s="4">
        <v>11145.4</v>
      </c>
      <c r="E11" s="4">
        <v>22809.3</v>
      </c>
      <c r="F11" s="4">
        <v>2412.1999999999998</v>
      </c>
    </row>
    <row r="12" spans="1:6" x14ac:dyDescent="0.25">
      <c r="A12" s="3">
        <v>43343</v>
      </c>
      <c r="B12" s="4">
        <v>4652.95</v>
      </c>
      <c r="C12" s="4">
        <v>10259.459999999999</v>
      </c>
      <c r="D12" s="4">
        <v>10259</v>
      </c>
      <c r="E12" s="4">
        <v>21941.919999999998</v>
      </c>
      <c r="F12" s="4">
        <v>1827.2</v>
      </c>
    </row>
    <row r="13" spans="1:6" x14ac:dyDescent="0.25">
      <c r="A13" s="3">
        <v>43373</v>
      </c>
      <c r="B13" s="4">
        <v>4357.05</v>
      </c>
      <c r="C13" s="4">
        <v>9483.5499999999993</v>
      </c>
      <c r="D13" s="4">
        <v>9394.2000000000007</v>
      </c>
      <c r="E13" s="4">
        <v>20759.490000000002</v>
      </c>
      <c r="F13" s="4">
        <v>1908.3</v>
      </c>
    </row>
    <row r="14" spans="1:6" x14ac:dyDescent="0.25">
      <c r="A14" s="3">
        <v>43404</v>
      </c>
      <c r="B14" s="4">
        <v>4897.13</v>
      </c>
      <c r="C14" s="4">
        <v>10801.34</v>
      </c>
      <c r="D14" s="4">
        <v>10478.299999999999</v>
      </c>
      <c r="E14" s="4">
        <v>22629.64</v>
      </c>
      <c r="F14" s="4">
        <v>2172.1</v>
      </c>
    </row>
    <row r="15" spans="1:6" x14ac:dyDescent="0.25">
      <c r="A15" s="3">
        <v>43434</v>
      </c>
      <c r="B15" s="4">
        <v>4957.6000000000004</v>
      </c>
      <c r="C15" s="4">
        <v>11382.23</v>
      </c>
      <c r="D15" s="4">
        <v>10386.9</v>
      </c>
      <c r="E15" s="4">
        <v>22717.98</v>
      </c>
      <c r="F15" s="4">
        <v>1877.2</v>
      </c>
    </row>
    <row r="16" spans="1:6" x14ac:dyDescent="0.25">
      <c r="A16" s="3">
        <v>43464</v>
      </c>
      <c r="B16" s="4">
        <v>4617.95</v>
      </c>
      <c r="C16" s="4">
        <v>10653.91</v>
      </c>
      <c r="D16" s="4">
        <v>9552.5</v>
      </c>
      <c r="E16" s="4">
        <v>21369.15</v>
      </c>
      <c r="F16" s="4">
        <v>1795</v>
      </c>
    </row>
    <row r="17" spans="1:18" x14ac:dyDescent="0.25">
      <c r="A17" s="3"/>
      <c r="B17" s="4"/>
      <c r="C17" s="4"/>
      <c r="D17" s="4"/>
      <c r="E17" s="4"/>
      <c r="F17" s="4"/>
    </row>
    <row r="18" spans="1:18" x14ac:dyDescent="0.25">
      <c r="A18" s="3"/>
      <c r="B18" s="4"/>
      <c r="C18" s="4"/>
      <c r="D18" s="4"/>
      <c r="E18" s="4"/>
      <c r="F18" s="4"/>
    </row>
    <row r="19" spans="1:18" x14ac:dyDescent="0.25">
      <c r="A19" s="3" t="s">
        <v>29</v>
      </c>
      <c r="B19" s="4"/>
      <c r="C19" s="4"/>
      <c r="D19" s="4"/>
      <c r="E19" s="4"/>
      <c r="F19" s="4"/>
    </row>
    <row r="20" spans="1:18" x14ac:dyDescent="0.25">
      <c r="A20" s="3"/>
      <c r="B20" s="4"/>
      <c r="C20" s="4"/>
      <c r="D20" s="4"/>
      <c r="E20" s="4"/>
      <c r="F20" s="4"/>
    </row>
    <row r="21" spans="1:18" x14ac:dyDescent="0.25">
      <c r="A21" s="3"/>
      <c r="B21" s="4"/>
      <c r="C21" s="4"/>
      <c r="D21" s="4"/>
      <c r="E21" s="4"/>
      <c r="F21" s="4"/>
    </row>
    <row r="22" spans="1:18" x14ac:dyDescent="0.25">
      <c r="A22" s="3"/>
      <c r="B22" s="4"/>
      <c r="C22" s="4"/>
      <c r="D22" s="4"/>
      <c r="E22" s="4"/>
      <c r="F22" s="4"/>
      <c r="N22" s="5"/>
      <c r="O22" s="5"/>
      <c r="P22" s="5"/>
      <c r="Q22" s="5"/>
      <c r="R22" s="5"/>
    </row>
    <row r="23" spans="1:18" x14ac:dyDescent="0.25">
      <c r="A23" s="6" t="s">
        <v>6</v>
      </c>
      <c r="B23" s="6"/>
      <c r="C23" s="6"/>
      <c r="D23" s="7"/>
      <c r="E23" s="7"/>
      <c r="F23" s="4"/>
      <c r="G23" s="6" t="s">
        <v>6</v>
      </c>
      <c r="H23" s="6"/>
      <c r="I23" s="6"/>
      <c r="J23" s="7"/>
      <c r="K23" s="7"/>
      <c r="M23" s="6" t="s">
        <v>9</v>
      </c>
      <c r="N23" s="11"/>
      <c r="O23" s="11"/>
      <c r="P23" s="11"/>
      <c r="Q23" s="11"/>
      <c r="R23" s="5"/>
    </row>
    <row r="24" spans="1:18" x14ac:dyDescent="0.25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4"/>
      <c r="G24" s="8" t="s">
        <v>1</v>
      </c>
      <c r="H24" s="8" t="s">
        <v>2</v>
      </c>
      <c r="I24" s="8" t="s">
        <v>3</v>
      </c>
      <c r="J24" s="8" t="s">
        <v>4</v>
      </c>
      <c r="K24" s="8" t="s">
        <v>5</v>
      </c>
      <c r="M24" s="8" t="s">
        <v>1</v>
      </c>
      <c r="N24" s="8" t="s">
        <v>2</v>
      </c>
      <c r="O24" s="8" t="s">
        <v>3</v>
      </c>
      <c r="P24" s="8" t="s">
        <v>4</v>
      </c>
      <c r="Q24" s="8" t="s">
        <v>5</v>
      </c>
      <c r="R24" s="5"/>
    </row>
    <row r="25" spans="1:18" x14ac:dyDescent="0.25">
      <c r="F25" s="4"/>
      <c r="N25" s="5"/>
      <c r="O25" s="5"/>
      <c r="P25" s="5"/>
      <c r="Q25" s="5"/>
      <c r="R25" s="5"/>
    </row>
    <row r="26" spans="1:18" x14ac:dyDescent="0.25">
      <c r="A26">
        <f t="shared" ref="A26:E37" si="0">(B5-B4)/B4</f>
        <v>8.2724824163430119E-2</v>
      </c>
      <c r="B26">
        <f t="shared" si="0"/>
        <v>8.775950350201929E-2</v>
      </c>
      <c r="C26">
        <f t="shared" si="0"/>
        <v>2.9045044351657619E-2</v>
      </c>
      <c r="D26">
        <f t="shared" si="0"/>
        <v>8.5033889143869196E-2</v>
      </c>
      <c r="E26">
        <f t="shared" si="0"/>
        <v>-5.3887490135658224E-2</v>
      </c>
      <c r="F26" s="4"/>
      <c r="G26" s="5">
        <v>8.2724824163430119E-2</v>
      </c>
      <c r="H26" s="5">
        <v>8.775950350201929E-2</v>
      </c>
      <c r="I26" s="5">
        <v>2.9045044351657619E-2</v>
      </c>
      <c r="J26" s="5">
        <v>8.5033889143869196E-2</v>
      </c>
      <c r="K26" s="5">
        <v>-5.3887490135658224E-2</v>
      </c>
      <c r="M26" s="5">
        <f>MAX(G26:G37)</f>
        <v>0.12395542855831351</v>
      </c>
      <c r="N26" s="5">
        <f t="shared" ref="N26:Q26" si="1">MAX(H26:H37)</f>
        <v>0.13895534899905637</v>
      </c>
      <c r="O26" s="5">
        <f t="shared" si="1"/>
        <v>0.11540099210150928</v>
      </c>
      <c r="P26" s="5">
        <f t="shared" si="1"/>
        <v>9.0086509832370529E-2</v>
      </c>
      <c r="Q26" s="5">
        <f t="shared" si="1"/>
        <v>0.13823822250170306</v>
      </c>
      <c r="R26" s="5"/>
    </row>
    <row r="27" spans="1:18" x14ac:dyDescent="0.25">
      <c r="A27">
        <f t="shared" si="0"/>
        <v>4.0035250356674587E-2</v>
      </c>
      <c r="B27">
        <f t="shared" si="0"/>
        <v>3.0800132983526171E-2</v>
      </c>
      <c r="C27">
        <f t="shared" si="0"/>
        <v>2.7486654014079896E-2</v>
      </c>
      <c r="D27">
        <f t="shared" si="0"/>
        <v>5.8177303543141677E-2</v>
      </c>
      <c r="E27">
        <f t="shared" si="0"/>
        <v>7.5068514914406375E-3</v>
      </c>
      <c r="F27" s="4"/>
      <c r="G27" s="5">
        <v>4.0035250356674587E-2</v>
      </c>
      <c r="H27" s="5">
        <v>3.0800132983526171E-2</v>
      </c>
      <c r="I27" s="5">
        <v>2.7486654014079896E-2</v>
      </c>
      <c r="J27" s="5">
        <v>5.8177303543141677E-2</v>
      </c>
      <c r="K27" s="5">
        <v>7.5068514914406375E-3</v>
      </c>
      <c r="N27" s="5"/>
      <c r="O27" s="5"/>
      <c r="P27" s="5"/>
      <c r="Q27" s="5"/>
      <c r="R27" s="5"/>
    </row>
    <row r="28" spans="1:18" x14ac:dyDescent="0.25">
      <c r="A28">
        <f t="shared" si="0"/>
        <v>4.549698702260252E-2</v>
      </c>
      <c r="B28">
        <f t="shared" si="0"/>
        <v>8.5805126620261407E-2</v>
      </c>
      <c r="C28">
        <f t="shared" si="0"/>
        <v>4.9044139725753173E-2</v>
      </c>
      <c r="D28">
        <f t="shared" si="0"/>
        <v>5.9017614500628007E-2</v>
      </c>
      <c r="E28">
        <f t="shared" si="0"/>
        <v>-0.10001576913979336</v>
      </c>
      <c r="F28" s="4"/>
      <c r="G28" s="5">
        <v>4.549698702260252E-2</v>
      </c>
      <c r="H28" s="5">
        <v>8.5805126620261407E-2</v>
      </c>
      <c r="I28" s="5">
        <v>4.9044139725753173E-2</v>
      </c>
      <c r="J28" s="5">
        <v>5.9017614500628007E-2</v>
      </c>
      <c r="K28" s="5">
        <v>-0.10001576913979336</v>
      </c>
      <c r="N28" s="5"/>
      <c r="O28" s="5"/>
      <c r="P28" s="5"/>
      <c r="Q28" s="5"/>
      <c r="R28" s="5"/>
    </row>
    <row r="29" spans="1:18" x14ac:dyDescent="0.25">
      <c r="A29">
        <f t="shared" si="0"/>
        <v>3.6468824751353275E-2</v>
      </c>
      <c r="B29">
        <f t="shared" si="0"/>
        <v>-3.8763826937095337E-3</v>
      </c>
      <c r="C29">
        <f t="shared" si="0"/>
        <v>9.6364850682187121E-3</v>
      </c>
      <c r="D29">
        <f t="shared" si="0"/>
        <v>2.3460302133610687E-2</v>
      </c>
      <c r="E29">
        <f t="shared" si="0"/>
        <v>4.485522799947439E-2</v>
      </c>
      <c r="F29" s="4"/>
      <c r="G29" s="5">
        <v>3.6468824751353275E-2</v>
      </c>
      <c r="H29" s="5">
        <v>-3.8763826937095337E-3</v>
      </c>
      <c r="I29" s="5">
        <v>9.6364850682187121E-3</v>
      </c>
      <c r="J29" s="5">
        <v>2.3460302133610687E-2</v>
      </c>
      <c r="K29" s="5">
        <v>4.485522799947439E-2</v>
      </c>
      <c r="M29" s="6" t="s">
        <v>10</v>
      </c>
      <c r="N29" s="11"/>
      <c r="O29" s="11"/>
      <c r="P29" s="11"/>
      <c r="Q29" s="11"/>
      <c r="R29" s="5"/>
    </row>
    <row r="30" spans="1:18" x14ac:dyDescent="0.25">
      <c r="A30">
        <f t="shared" si="0"/>
        <v>-2.879912543581116E-2</v>
      </c>
      <c r="B30">
        <f t="shared" si="0"/>
        <v>-1.8618408593290531E-2</v>
      </c>
      <c r="C30">
        <f t="shared" si="0"/>
        <v>-2.7310527310527435E-2</v>
      </c>
      <c r="D30">
        <f t="shared" si="0"/>
        <v>-2.1891711721323828E-2</v>
      </c>
      <c r="E30">
        <f t="shared" si="0"/>
        <v>1.8362470129543337E-2</v>
      </c>
      <c r="F30" s="4"/>
      <c r="G30" s="5">
        <v>-2.879912543581116E-2</v>
      </c>
      <c r="H30" s="5">
        <v>-1.8618408593290531E-2</v>
      </c>
      <c r="I30" s="5">
        <v>-2.7310527310527435E-2</v>
      </c>
      <c r="J30" s="5">
        <v>-2.1891711721323828E-2</v>
      </c>
      <c r="K30" s="5">
        <v>1.8362470129543337E-2</v>
      </c>
      <c r="M30" s="8" t="s">
        <v>1</v>
      </c>
      <c r="N30" s="8" t="s">
        <v>2</v>
      </c>
      <c r="O30" s="8" t="s">
        <v>3</v>
      </c>
      <c r="P30" s="8" t="s">
        <v>4</v>
      </c>
      <c r="Q30" s="8" t="s">
        <v>5</v>
      </c>
      <c r="R30" s="5"/>
    </row>
    <row r="31" spans="1:18" x14ac:dyDescent="0.25">
      <c r="A31">
        <f t="shared" si="0"/>
        <v>-4.8337264542706294E-2</v>
      </c>
      <c r="B31">
        <f t="shared" si="0"/>
        <v>-6.1939008092248712E-2</v>
      </c>
      <c r="C31">
        <f t="shared" si="0"/>
        <v>-4.1369686371143639E-2</v>
      </c>
      <c r="D31">
        <f t="shared" si="0"/>
        <v>-3.0713189673572505E-2</v>
      </c>
      <c r="E31">
        <f t="shared" si="0"/>
        <v>-6.9573092915071804E-3</v>
      </c>
      <c r="F31" s="4"/>
      <c r="G31" s="5">
        <v>-4.8337264542706294E-2</v>
      </c>
      <c r="H31" s="5">
        <v>-6.1939008092248712E-2</v>
      </c>
      <c r="I31" s="5">
        <v>-4.1369686371143639E-2</v>
      </c>
      <c r="J31" s="5">
        <v>-3.0713189673572505E-2</v>
      </c>
      <c r="K31" s="5">
        <v>-6.9573092915071804E-3</v>
      </c>
      <c r="N31" s="5"/>
      <c r="O31" s="5"/>
      <c r="P31" s="5"/>
      <c r="Q31" s="5"/>
      <c r="R31" s="5"/>
    </row>
    <row r="32" spans="1:18" x14ac:dyDescent="0.25">
      <c r="A32">
        <f t="shared" si="0"/>
        <v>1.1864914924987096E-2</v>
      </c>
      <c r="B32">
        <f t="shared" si="0"/>
        <v>-2.418074202396518E-3</v>
      </c>
      <c r="C32">
        <f t="shared" si="0"/>
        <v>2.6856705884520771E-2</v>
      </c>
      <c r="D32">
        <f t="shared" si="0"/>
        <v>1.0604808606133312E-2</v>
      </c>
      <c r="E32">
        <f t="shared" si="0"/>
        <v>0</v>
      </c>
      <c r="F32" s="4"/>
      <c r="G32" s="5">
        <v>1.1864914924987096E-2</v>
      </c>
      <c r="H32" s="5">
        <v>-2.418074202396518E-3</v>
      </c>
      <c r="I32" s="5">
        <v>2.6856705884520771E-2</v>
      </c>
      <c r="J32" s="5">
        <v>1.0604808606133312E-2</v>
      </c>
      <c r="K32" s="5">
        <v>0</v>
      </c>
      <c r="M32" s="5">
        <f>MIN(G26:G37)</f>
        <v>-6.8510973051476631E-2</v>
      </c>
      <c r="N32" s="5">
        <f t="shared" ref="N32:Q32" si="2">MIN(H26:H37)</f>
        <v>-7.5628736795113963E-2</v>
      </c>
      <c r="O32" s="5">
        <f t="shared" si="2"/>
        <v>-8.4296715079442364E-2</v>
      </c>
      <c r="P32" s="5">
        <f t="shared" si="2"/>
        <v>-5.9372796348971087E-2</v>
      </c>
      <c r="Q32" s="5">
        <f t="shared" si="2"/>
        <v>-0.24251720421192266</v>
      </c>
      <c r="R32" s="5"/>
    </row>
    <row r="33" spans="1:18" x14ac:dyDescent="0.25">
      <c r="A33">
        <f t="shared" si="0"/>
        <v>-5.5737072814351918E-2</v>
      </c>
      <c r="B33">
        <f t="shared" si="0"/>
        <v>-7.2079519554285348E-2</v>
      </c>
      <c r="C33">
        <f t="shared" si="0"/>
        <v>-7.9530568665099471E-2</v>
      </c>
      <c r="D33">
        <f t="shared" si="0"/>
        <v>-3.8027471250761793E-2</v>
      </c>
      <c r="E33">
        <f t="shared" si="0"/>
        <v>-0.24251720421192266</v>
      </c>
      <c r="F33" s="4"/>
      <c r="G33" s="5">
        <v>-5.5737072814351918E-2</v>
      </c>
      <c r="H33" s="5">
        <v>-7.2079519554285348E-2</v>
      </c>
      <c r="I33" s="5">
        <v>-7.9530568665099471E-2</v>
      </c>
      <c r="J33" s="5">
        <v>-3.8027471250761793E-2</v>
      </c>
      <c r="K33" s="5">
        <v>-0.24251720421192266</v>
      </c>
      <c r="N33" s="5"/>
      <c r="O33" s="5"/>
      <c r="P33" s="5"/>
      <c r="Q33" s="5"/>
      <c r="R33" s="5"/>
    </row>
    <row r="34" spans="1:18" x14ac:dyDescent="0.25">
      <c r="A34">
        <f t="shared" si="0"/>
        <v>-6.3594063980915258E-2</v>
      </c>
      <c r="B34">
        <f t="shared" si="0"/>
        <v>-7.5628736795113963E-2</v>
      </c>
      <c r="C34">
        <f t="shared" si="0"/>
        <v>-8.4296715079442364E-2</v>
      </c>
      <c r="D34">
        <f t="shared" si="0"/>
        <v>-5.3889085367187409E-2</v>
      </c>
      <c r="E34">
        <f t="shared" si="0"/>
        <v>4.4384851138353713E-2</v>
      </c>
      <c r="F34" s="4"/>
      <c r="G34" s="5">
        <v>-6.3594063980915258E-2</v>
      </c>
      <c r="H34" s="5">
        <v>-7.5628736795113963E-2</v>
      </c>
      <c r="I34" s="5">
        <v>-8.4296715079442364E-2</v>
      </c>
      <c r="J34" s="5">
        <v>-5.3889085367187409E-2</v>
      </c>
      <c r="K34" s="5">
        <v>4.4384851138353713E-2</v>
      </c>
      <c r="N34" s="5"/>
      <c r="O34" s="5"/>
      <c r="P34" s="5"/>
      <c r="Q34" s="5"/>
      <c r="R34" s="5"/>
    </row>
    <row r="35" spans="1:18" x14ac:dyDescent="0.25">
      <c r="A35">
        <f t="shared" si="0"/>
        <v>0.12395542855831351</v>
      </c>
      <c r="B35">
        <f t="shared" si="0"/>
        <v>0.13895534899905637</v>
      </c>
      <c r="C35">
        <f t="shared" si="0"/>
        <v>0.11540099210150928</v>
      </c>
      <c r="D35">
        <f t="shared" si="0"/>
        <v>9.0086509832370529E-2</v>
      </c>
      <c r="E35">
        <f t="shared" si="0"/>
        <v>0.13823822250170306</v>
      </c>
      <c r="F35" s="4"/>
      <c r="G35" s="5">
        <v>0.12395542855831351</v>
      </c>
      <c r="H35" s="5">
        <v>0.13895534899905637</v>
      </c>
      <c r="I35" s="5">
        <v>0.11540099210150928</v>
      </c>
      <c r="J35" s="5">
        <v>9.0086509832370529E-2</v>
      </c>
      <c r="K35" s="5">
        <v>0.13823822250170306</v>
      </c>
      <c r="M35" s="6" t="s">
        <v>11</v>
      </c>
      <c r="N35" s="11"/>
      <c r="O35" s="11"/>
      <c r="P35" s="11"/>
      <c r="Q35" s="11"/>
      <c r="R35" s="5"/>
    </row>
    <row r="36" spans="1:18" x14ac:dyDescent="0.25">
      <c r="A36">
        <f t="shared" si="0"/>
        <v>1.2348048755087215E-2</v>
      </c>
      <c r="B36">
        <f t="shared" si="0"/>
        <v>5.3779438477077793E-2</v>
      </c>
      <c r="C36">
        <f t="shared" si="0"/>
        <v>-8.7227890020327385E-3</v>
      </c>
      <c r="D36">
        <f t="shared" si="0"/>
        <v>3.9037297986181021E-3</v>
      </c>
      <c r="E36">
        <f t="shared" si="0"/>
        <v>-0.13576722986971129</v>
      </c>
      <c r="F36" s="4"/>
      <c r="G36" s="5">
        <v>1.2348048755087215E-2</v>
      </c>
      <c r="H36" s="5">
        <v>5.3779438477077793E-2</v>
      </c>
      <c r="I36" s="5">
        <v>-8.7227890020327385E-3</v>
      </c>
      <c r="J36" s="5">
        <v>3.9037297986181021E-3</v>
      </c>
      <c r="K36" s="5">
        <v>-0.13576722986971129</v>
      </c>
      <c r="M36" s="8" t="s">
        <v>1</v>
      </c>
      <c r="N36" s="8" t="s">
        <v>2</v>
      </c>
      <c r="O36" s="8" t="s">
        <v>3</v>
      </c>
      <c r="P36" s="8" t="s">
        <v>4</v>
      </c>
      <c r="Q36" s="8" t="s">
        <v>5</v>
      </c>
      <c r="R36" s="5"/>
    </row>
    <row r="37" spans="1:18" x14ac:dyDescent="0.25">
      <c r="A37">
        <f t="shared" si="0"/>
        <v>-6.8510973051476631E-2</v>
      </c>
      <c r="B37">
        <f t="shared" si="0"/>
        <v>-6.3987461156557165E-2</v>
      </c>
      <c r="C37">
        <f t="shared" si="0"/>
        <v>-8.0331956599177773E-2</v>
      </c>
      <c r="D37">
        <f t="shared" si="0"/>
        <v>-5.9372796348971087E-2</v>
      </c>
      <c r="E37">
        <f t="shared" si="0"/>
        <v>-4.3788621350948242E-2</v>
      </c>
      <c r="F37" s="4"/>
      <c r="G37" s="5">
        <v>-6.8510973051476631E-2</v>
      </c>
      <c r="H37" s="5">
        <v>-6.3987461156557165E-2</v>
      </c>
      <c r="I37" s="5">
        <v>-8.0331956599177773E-2</v>
      </c>
      <c r="J37" s="5">
        <v>-5.9372796348971087E-2</v>
      </c>
      <c r="K37" s="5">
        <v>-4.3788621350948242E-2</v>
      </c>
      <c r="M37" s="5">
        <f>MAX(G26:G37)-MIN(G26:G37)</f>
        <v>0.19246640160979014</v>
      </c>
      <c r="N37" s="5">
        <f t="shared" ref="N37:Q37" si="3">MAX(H26:H37)-MIN(H26:H37)</f>
        <v>0.21458408579417032</v>
      </c>
      <c r="O37" s="5">
        <f t="shared" si="3"/>
        <v>0.19969770718095164</v>
      </c>
      <c r="P37" s="5">
        <f t="shared" si="3"/>
        <v>0.14945930618134162</v>
      </c>
      <c r="Q37" s="5">
        <f t="shared" si="3"/>
        <v>0.38075542671362572</v>
      </c>
      <c r="R37" s="5"/>
    </row>
    <row r="38" spans="1:18" x14ac:dyDescent="0.25">
      <c r="F38" s="4"/>
      <c r="N38" s="5"/>
      <c r="O38" s="5"/>
      <c r="P38" s="5"/>
      <c r="Q38" s="5"/>
      <c r="R38" s="5"/>
    </row>
    <row r="39" spans="1:18" x14ac:dyDescent="0.25">
      <c r="A39" s="3"/>
      <c r="B39" s="4"/>
      <c r="C39" s="4"/>
      <c r="D39" s="4"/>
      <c r="E39" s="4"/>
      <c r="F39" s="4"/>
      <c r="N39" s="5"/>
      <c r="O39" s="5"/>
      <c r="P39" s="5"/>
      <c r="Q39" s="5"/>
      <c r="R39" s="5"/>
    </row>
    <row r="40" spans="1:18" x14ac:dyDescent="0.25">
      <c r="A40" s="6" t="s">
        <v>7</v>
      </c>
      <c r="B40" s="6"/>
      <c r="C40" s="6"/>
      <c r="D40" s="10"/>
      <c r="E40" s="10"/>
      <c r="F40" s="4"/>
      <c r="G40" s="6" t="s">
        <v>7</v>
      </c>
      <c r="H40" s="6"/>
      <c r="I40" s="6"/>
      <c r="J40" s="10"/>
      <c r="K40" s="10"/>
      <c r="N40" s="5"/>
      <c r="O40" s="5"/>
      <c r="P40" s="5"/>
      <c r="Q40" s="5"/>
      <c r="R40" s="5"/>
    </row>
    <row r="41" spans="1:18" x14ac:dyDescent="0.25">
      <c r="A41" s="8" t="s">
        <v>1</v>
      </c>
      <c r="B41" s="8" t="s">
        <v>2</v>
      </c>
      <c r="C41" s="8" t="s">
        <v>3</v>
      </c>
      <c r="D41" s="8" t="s">
        <v>4</v>
      </c>
      <c r="E41" s="8" t="s">
        <v>5</v>
      </c>
      <c r="F41" s="4"/>
      <c r="G41" s="8" t="s">
        <v>1</v>
      </c>
      <c r="H41" s="8" t="s">
        <v>2</v>
      </c>
      <c r="I41" s="8" t="s">
        <v>3</v>
      </c>
      <c r="J41" s="8" t="s">
        <v>4</v>
      </c>
      <c r="K41" s="8" t="s">
        <v>5</v>
      </c>
      <c r="N41" s="5"/>
      <c r="O41" s="5"/>
      <c r="P41" s="5"/>
      <c r="Q41" s="5"/>
      <c r="R41" s="5"/>
    </row>
    <row r="42" spans="1:18" x14ac:dyDescent="0.25">
      <c r="A42" s="9">
        <f>AVERAGE(A26:A37)</f>
        <v>7.3263148922655856E-3</v>
      </c>
      <c r="B42" s="9">
        <f t="shared" ref="B42:E42" si="4">AVERAGE(B26:B37)</f>
        <v>8.2126632911949365E-3</v>
      </c>
      <c r="C42" s="9">
        <f t="shared" si="4"/>
        <v>-5.3410184901403314E-3</v>
      </c>
      <c r="D42" s="9">
        <f t="shared" si="4"/>
        <v>1.0532491933046242E-2</v>
      </c>
      <c r="E42" s="9">
        <f t="shared" si="4"/>
        <v>-2.7465500061585487E-2</v>
      </c>
      <c r="F42" s="4"/>
      <c r="G42" s="5">
        <f>AVERAGE(G26:G37)</f>
        <v>7.3263148922655856E-3</v>
      </c>
      <c r="H42" s="5">
        <f t="shared" ref="H42:K42" si="5">AVERAGE(H26:H37)</f>
        <v>8.2126632911949365E-3</v>
      </c>
      <c r="I42" s="5">
        <f t="shared" si="5"/>
        <v>-5.3410184901403314E-3</v>
      </c>
      <c r="J42" s="5">
        <f t="shared" si="5"/>
        <v>1.0532491933046242E-2</v>
      </c>
      <c r="K42" s="5">
        <f t="shared" si="5"/>
        <v>-2.7465500061585487E-2</v>
      </c>
      <c r="N42" s="5"/>
      <c r="O42" s="5"/>
      <c r="P42" s="5"/>
      <c r="Q42" s="5"/>
      <c r="R42" s="5"/>
    </row>
    <row r="45" spans="1:18" x14ac:dyDescent="0.25">
      <c r="A45" s="6" t="s">
        <v>8</v>
      </c>
      <c r="B45" s="6"/>
      <c r="C45" s="6"/>
      <c r="D45" s="6"/>
      <c r="E45" s="6"/>
    </row>
    <row r="46" spans="1:18" x14ac:dyDescent="0.25">
      <c r="A46" s="2" t="s">
        <v>4</v>
      </c>
      <c r="B46" s="4">
        <v>1.0532491933046242E-2</v>
      </c>
      <c r="D46" s="5">
        <f>B46</f>
        <v>1.0532491933046242E-2</v>
      </c>
    </row>
    <row r="47" spans="1:18" x14ac:dyDescent="0.25">
      <c r="A47" s="2" t="s">
        <v>2</v>
      </c>
      <c r="B47" s="4">
        <v>8.2126632911949365E-3</v>
      </c>
      <c r="D47" s="5">
        <f t="shared" ref="D47:D50" si="6">B47</f>
        <v>8.2126632911949365E-3</v>
      </c>
    </row>
    <row r="48" spans="1:18" x14ac:dyDescent="0.25">
      <c r="A48" s="2" t="s">
        <v>1</v>
      </c>
      <c r="B48" s="4">
        <v>7.3263148922655856E-3</v>
      </c>
      <c r="D48" s="5">
        <f t="shared" si="6"/>
        <v>7.3263148922655856E-3</v>
      </c>
    </row>
    <row r="49" spans="1:11" x14ac:dyDescent="0.25">
      <c r="A49" s="2" t="s">
        <v>3</v>
      </c>
      <c r="B49" s="4">
        <v>-5.3410184901403314E-3</v>
      </c>
      <c r="D49" s="5">
        <f t="shared" si="6"/>
        <v>-5.3410184901403314E-3</v>
      </c>
    </row>
    <row r="50" spans="1:11" x14ac:dyDescent="0.25">
      <c r="A50" s="2" t="s">
        <v>5</v>
      </c>
      <c r="B50" s="4">
        <v>-2.7465500061585487E-2</v>
      </c>
      <c r="D50" s="5">
        <f t="shared" si="6"/>
        <v>-2.7465500061585487E-2</v>
      </c>
    </row>
    <row r="53" spans="1:11" x14ac:dyDescent="0.25">
      <c r="A53" s="6" t="s">
        <v>13</v>
      </c>
      <c r="B53" s="6"/>
      <c r="C53" s="6"/>
      <c r="D53" s="10"/>
      <c r="E53" s="10"/>
    </row>
    <row r="54" spans="1:11" x14ac:dyDescent="0.25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</row>
    <row r="55" spans="1:11" x14ac:dyDescent="0.25">
      <c r="A55">
        <f>VAR(A26:A37)</f>
        <v>3.8064299429722741E-3</v>
      </c>
      <c r="B55">
        <f t="shared" ref="B55:E55" si="7">VAR(B26:B37)</f>
        <v>5.1470780727896071E-3</v>
      </c>
      <c r="C55">
        <f t="shared" si="7"/>
        <v>3.6555770727141365E-3</v>
      </c>
      <c r="D55">
        <f t="shared" si="7"/>
        <v>2.8053366670575406E-3</v>
      </c>
      <c r="E55">
        <f t="shared" si="7"/>
        <v>9.6866636074789524E-3</v>
      </c>
    </row>
    <row r="58" spans="1:11" x14ac:dyDescent="0.25">
      <c r="A58" s="6" t="s">
        <v>12</v>
      </c>
      <c r="B58" s="6"/>
      <c r="C58" s="6"/>
      <c r="D58" s="10"/>
      <c r="E58" s="10"/>
      <c r="G58" s="6" t="s">
        <v>14</v>
      </c>
      <c r="H58" s="6"/>
      <c r="I58" s="6"/>
      <c r="J58" s="6"/>
      <c r="K58" s="6"/>
    </row>
    <row r="59" spans="1:11" x14ac:dyDescent="0.25">
      <c r="A59" s="8" t="s">
        <v>1</v>
      </c>
      <c r="B59" s="8" t="s">
        <v>2</v>
      </c>
      <c r="C59" s="8" t="s">
        <v>3</v>
      </c>
      <c r="D59" s="8" t="s">
        <v>4</v>
      </c>
      <c r="E59" s="8" t="s">
        <v>5</v>
      </c>
      <c r="G59" s="8" t="s">
        <v>1</v>
      </c>
      <c r="H59" s="8" t="s">
        <v>2</v>
      </c>
      <c r="I59" s="8" t="s">
        <v>3</v>
      </c>
      <c r="J59" s="8" t="s">
        <v>4</v>
      </c>
      <c r="K59" s="8" t="s">
        <v>5</v>
      </c>
    </row>
    <row r="60" spans="1:11" x14ac:dyDescent="0.25">
      <c r="A60">
        <f>STDEV(A26:A37)</f>
        <v>6.1696271710471082E-2</v>
      </c>
      <c r="B60">
        <f>STDEV(B26:B37)</f>
        <v>7.1743139552082655E-2</v>
      </c>
      <c r="C60">
        <f>STDEV(C26:C37)</f>
        <v>6.0461368432364618E-2</v>
      </c>
      <c r="D60">
        <f>STDEV(D26:D37)</f>
        <v>5.2965428980208784E-2</v>
      </c>
      <c r="E60">
        <f>STDEV(E26:E37)</f>
        <v>9.8420849455178719E-2</v>
      </c>
      <c r="G60">
        <f>SQRT(A55)</f>
        <v>6.1696271710471082E-2</v>
      </c>
      <c r="H60">
        <f>SQRT(B55)</f>
        <v>7.1743139552082655E-2</v>
      </c>
      <c r="I60">
        <f>SQRT(C55)</f>
        <v>6.0461368432364618E-2</v>
      </c>
      <c r="J60">
        <f>SQRT(D55)</f>
        <v>5.2965428980208784E-2</v>
      </c>
      <c r="K60">
        <f>SQRT(E55)</f>
        <v>9.8420849455178719E-2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5121" r:id="rId4">
          <objectPr defaultSize="0" autoPict="0" r:id="rId5">
            <anchor moveWithCells="1" sizeWithCells="1">
              <from>
                <xdr:col>1</xdr:col>
                <xdr:colOff>209550</xdr:colOff>
                <xdr:row>17</xdr:row>
                <xdr:rowOff>76200</xdr:rowOff>
              </from>
              <to>
                <xdr:col>4</xdr:col>
                <xdr:colOff>495300</xdr:colOff>
                <xdr:row>19</xdr:row>
                <xdr:rowOff>142875</xdr:rowOff>
              </to>
            </anchor>
          </objectPr>
        </oleObject>
      </mc:Choice>
      <mc:Fallback>
        <oleObject progId="Equation.DSMT4" shapeId="512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73"/>
  <sheetViews>
    <sheetView topLeftCell="A49" workbookViewId="0">
      <selection activeCell="G81" sqref="G81"/>
    </sheetView>
  </sheetViews>
  <sheetFormatPr defaultRowHeight="15" x14ac:dyDescent="0.25"/>
  <cols>
    <col min="1" max="1" width="12.42578125" customWidth="1"/>
    <col min="2" max="2" width="10.85546875" customWidth="1"/>
    <col min="3" max="3" width="12.42578125" customWidth="1"/>
    <col min="4" max="4" width="10.28515625" customWidth="1"/>
    <col min="5" max="5" width="11.42578125" customWidth="1"/>
    <col min="6" max="6" width="13.28515625" customWidth="1"/>
    <col min="7" max="7" width="18.5703125" customWidth="1"/>
    <col min="9" max="13" width="12" bestFit="1" customWidth="1"/>
  </cols>
  <sheetData>
    <row r="2" spans="1:6" x14ac:dyDescent="0.25">
      <c r="C2" s="1" t="s">
        <v>0</v>
      </c>
    </row>
    <row r="3" spans="1:6" x14ac:dyDescent="0.2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5">
      <c r="A4" s="3">
        <v>43099</v>
      </c>
      <c r="B4" s="4">
        <v>4317.93</v>
      </c>
      <c r="C4" s="4">
        <v>9927.1299999999992</v>
      </c>
      <c r="D4" s="4">
        <v>10394.200000000001</v>
      </c>
      <c r="E4" s="4">
        <v>19130.02</v>
      </c>
      <c r="F4" s="4">
        <v>2661.1</v>
      </c>
    </row>
    <row r="5" spans="1:6" x14ac:dyDescent="0.25">
      <c r="A5" s="3">
        <v>43131</v>
      </c>
      <c r="B5" s="4">
        <v>4675.13</v>
      </c>
      <c r="C5" s="4">
        <v>10798.33</v>
      </c>
      <c r="D5" s="4">
        <v>10696.1</v>
      </c>
      <c r="E5" s="4">
        <v>20756.72</v>
      </c>
      <c r="F5" s="4">
        <v>2517.6999999999998</v>
      </c>
    </row>
    <row r="6" spans="1:6" x14ac:dyDescent="0.25">
      <c r="A6" s="3">
        <v>43159</v>
      </c>
      <c r="B6" s="4">
        <v>4862.3</v>
      </c>
      <c r="C6" s="4">
        <v>11130.92</v>
      </c>
      <c r="D6" s="4">
        <v>10990.1</v>
      </c>
      <c r="E6" s="4">
        <v>21964.29</v>
      </c>
      <c r="F6" s="4">
        <v>2536.6</v>
      </c>
    </row>
    <row r="7" spans="1:6" x14ac:dyDescent="0.25">
      <c r="A7" s="3">
        <v>43190</v>
      </c>
      <c r="B7" s="4">
        <v>5083.5200000000004</v>
      </c>
      <c r="C7" s="4">
        <v>12086.01</v>
      </c>
      <c r="D7" s="4">
        <v>11529.1</v>
      </c>
      <c r="E7" s="4">
        <v>23260.57</v>
      </c>
      <c r="F7" s="4">
        <v>2282.9</v>
      </c>
    </row>
    <row r="8" spans="1:6" x14ac:dyDescent="0.25">
      <c r="A8" s="3">
        <v>43220</v>
      </c>
      <c r="B8" s="4">
        <v>5268.91</v>
      </c>
      <c r="C8" s="4">
        <v>12039.16</v>
      </c>
      <c r="D8" s="4">
        <v>11640.2</v>
      </c>
      <c r="E8" s="4">
        <v>23806.27</v>
      </c>
      <c r="F8" s="4">
        <v>2385.3000000000002</v>
      </c>
    </row>
    <row r="9" spans="1:6" x14ac:dyDescent="0.25">
      <c r="A9" s="3">
        <v>43251</v>
      </c>
      <c r="B9" s="4">
        <v>5117.17</v>
      </c>
      <c r="C9" s="4">
        <v>11815.01</v>
      </c>
      <c r="D9" s="4">
        <v>11322.3</v>
      </c>
      <c r="E9" s="4">
        <v>23285.11</v>
      </c>
      <c r="F9" s="4">
        <v>2429.1</v>
      </c>
    </row>
    <row r="10" spans="1:6" x14ac:dyDescent="0.25">
      <c r="A10" s="3">
        <v>43281</v>
      </c>
      <c r="B10" s="4">
        <v>4869.82</v>
      </c>
      <c r="C10" s="4">
        <v>11083.2</v>
      </c>
      <c r="D10" s="4">
        <v>10853.9</v>
      </c>
      <c r="E10" s="4">
        <v>22569.95</v>
      </c>
      <c r="F10" s="4">
        <v>2412.1999999999998</v>
      </c>
    </row>
    <row r="11" spans="1:6" x14ac:dyDescent="0.25">
      <c r="A11" s="3">
        <v>43312</v>
      </c>
      <c r="B11" s="4">
        <v>4927.6000000000004</v>
      </c>
      <c r="C11" s="4">
        <v>11056.4</v>
      </c>
      <c r="D11" s="4">
        <v>11145.4</v>
      </c>
      <c r="E11" s="4">
        <v>22809.3</v>
      </c>
      <c r="F11" s="4">
        <v>2412.1999999999998</v>
      </c>
    </row>
    <row r="12" spans="1:6" x14ac:dyDescent="0.25">
      <c r="A12" s="3">
        <v>43343</v>
      </c>
      <c r="B12" s="4">
        <v>4652.95</v>
      </c>
      <c r="C12" s="4">
        <v>10259.459999999999</v>
      </c>
      <c r="D12" s="4">
        <v>10259</v>
      </c>
      <c r="E12" s="4">
        <v>21941.919999999998</v>
      </c>
      <c r="F12" s="4">
        <v>1827.2</v>
      </c>
    </row>
    <row r="13" spans="1:6" x14ac:dyDescent="0.25">
      <c r="A13" s="3">
        <v>43373</v>
      </c>
      <c r="B13" s="4">
        <v>4357.05</v>
      </c>
      <c r="C13" s="4">
        <v>9483.5499999999993</v>
      </c>
      <c r="D13" s="4">
        <v>9394.2000000000007</v>
      </c>
      <c r="E13" s="4">
        <v>20759.490000000002</v>
      </c>
      <c r="F13" s="4">
        <v>1908.3</v>
      </c>
    </row>
    <row r="14" spans="1:6" x14ac:dyDescent="0.25">
      <c r="A14" s="3">
        <v>43404</v>
      </c>
      <c r="B14" s="4">
        <v>4897.13</v>
      </c>
      <c r="C14" s="4">
        <v>10801.34</v>
      </c>
      <c r="D14" s="4">
        <v>10478.299999999999</v>
      </c>
      <c r="E14" s="4">
        <v>22629.64</v>
      </c>
      <c r="F14" s="4">
        <v>2172.1</v>
      </c>
    </row>
    <row r="15" spans="1:6" x14ac:dyDescent="0.25">
      <c r="A15" s="3">
        <v>43434</v>
      </c>
      <c r="B15" s="4">
        <v>4957.6000000000004</v>
      </c>
      <c r="C15" s="4">
        <v>11382.23</v>
      </c>
      <c r="D15" s="4">
        <v>10386.9</v>
      </c>
      <c r="E15" s="4">
        <v>22717.98</v>
      </c>
      <c r="F15" s="4">
        <v>1877.2</v>
      </c>
    </row>
    <row r="16" spans="1:6" x14ac:dyDescent="0.25">
      <c r="A16" s="3">
        <v>43464</v>
      </c>
      <c r="B16" s="4">
        <v>4617.95</v>
      </c>
      <c r="C16" s="4">
        <v>10653.91</v>
      </c>
      <c r="D16" s="4">
        <v>9552.5</v>
      </c>
      <c r="E16" s="4">
        <v>21369.15</v>
      </c>
      <c r="F16" s="4">
        <v>1795</v>
      </c>
    </row>
    <row r="17" spans="1:18" x14ac:dyDescent="0.25">
      <c r="A17" s="3"/>
      <c r="B17" s="4"/>
      <c r="C17" s="4"/>
      <c r="D17" s="4"/>
      <c r="E17" s="4"/>
      <c r="F17" s="4"/>
    </row>
    <row r="18" spans="1:18" x14ac:dyDescent="0.25">
      <c r="A18" s="3"/>
      <c r="B18" s="4"/>
      <c r="C18" s="4"/>
      <c r="D18" s="4"/>
      <c r="E18" s="4"/>
      <c r="F18" s="4"/>
    </row>
    <row r="19" spans="1:18" x14ac:dyDescent="0.25">
      <c r="A19" s="3" t="s">
        <v>29</v>
      </c>
      <c r="B19" s="4"/>
      <c r="C19" s="4"/>
      <c r="D19" s="4"/>
      <c r="E19" s="4"/>
      <c r="F19" s="4"/>
    </row>
    <row r="20" spans="1:18" x14ac:dyDescent="0.25">
      <c r="A20" s="3"/>
      <c r="B20" s="4"/>
      <c r="C20" s="4"/>
      <c r="D20" s="4"/>
      <c r="E20" s="4"/>
      <c r="F20" s="4"/>
    </row>
    <row r="21" spans="1:18" x14ac:dyDescent="0.25">
      <c r="A21" s="3"/>
      <c r="B21" s="4"/>
      <c r="C21" s="4"/>
      <c r="D21" s="4"/>
      <c r="E21" s="4"/>
      <c r="F21" s="4"/>
    </row>
    <row r="22" spans="1:18" x14ac:dyDescent="0.25">
      <c r="A22" s="3"/>
      <c r="B22" s="4"/>
      <c r="C22" s="4"/>
      <c r="D22" s="4"/>
      <c r="E22" s="4"/>
      <c r="F22" s="4"/>
      <c r="N22" s="5"/>
      <c r="O22" s="5"/>
      <c r="P22" s="5"/>
      <c r="Q22" s="5"/>
      <c r="R22" s="5"/>
    </row>
    <row r="23" spans="1:18" x14ac:dyDescent="0.25">
      <c r="A23" s="6" t="s">
        <v>6</v>
      </c>
      <c r="B23" s="6"/>
      <c r="C23" s="6"/>
      <c r="D23" s="7"/>
      <c r="E23" s="7"/>
      <c r="F23" s="4"/>
      <c r="G23" s="6" t="s">
        <v>6</v>
      </c>
      <c r="H23" s="6"/>
      <c r="I23" s="6"/>
      <c r="J23" s="7"/>
      <c r="K23" s="7"/>
      <c r="M23" s="6" t="s">
        <v>9</v>
      </c>
      <c r="N23" s="11"/>
      <c r="O23" s="11"/>
      <c r="P23" s="11"/>
      <c r="Q23" s="11"/>
      <c r="R23" s="5"/>
    </row>
    <row r="24" spans="1:18" x14ac:dyDescent="0.25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4"/>
      <c r="G24" s="8" t="s">
        <v>1</v>
      </c>
      <c r="H24" s="8" t="s">
        <v>2</v>
      </c>
      <c r="I24" s="8" t="s">
        <v>3</v>
      </c>
      <c r="J24" s="8" t="s">
        <v>4</v>
      </c>
      <c r="K24" s="8" t="s">
        <v>5</v>
      </c>
      <c r="M24" s="8" t="s">
        <v>1</v>
      </c>
      <c r="N24" s="8" t="s">
        <v>2</v>
      </c>
      <c r="O24" s="8" t="s">
        <v>3</v>
      </c>
      <c r="P24" s="8" t="s">
        <v>4</v>
      </c>
      <c r="Q24" s="8" t="s">
        <v>5</v>
      </c>
      <c r="R24" s="5"/>
    </row>
    <row r="25" spans="1:18" x14ac:dyDescent="0.25">
      <c r="F25" s="4"/>
      <c r="N25" s="5"/>
      <c r="O25" s="5"/>
      <c r="P25" s="5"/>
      <c r="Q25" s="5"/>
      <c r="R25" s="5"/>
    </row>
    <row r="26" spans="1:18" x14ac:dyDescent="0.25">
      <c r="A26">
        <f t="shared" ref="A26:E37" si="0">(B5-B4)/B4</f>
        <v>8.2724824163430119E-2</v>
      </c>
      <c r="B26">
        <f t="shared" si="0"/>
        <v>8.775950350201929E-2</v>
      </c>
      <c r="C26">
        <f t="shared" si="0"/>
        <v>2.9045044351657619E-2</v>
      </c>
      <c r="D26">
        <f t="shared" si="0"/>
        <v>8.5033889143869196E-2</v>
      </c>
      <c r="E26">
        <f t="shared" si="0"/>
        <v>-5.3887490135658224E-2</v>
      </c>
      <c r="F26" s="4"/>
      <c r="G26" s="5">
        <v>8.2724824163430119E-2</v>
      </c>
      <c r="H26" s="5">
        <v>8.775950350201929E-2</v>
      </c>
      <c r="I26" s="5">
        <v>2.9045044351657619E-2</v>
      </c>
      <c r="J26" s="5">
        <v>8.5033889143869196E-2</v>
      </c>
      <c r="K26" s="5">
        <v>-5.3887490135658224E-2</v>
      </c>
      <c r="M26" s="5">
        <f>MAX(G26:G37)</f>
        <v>0.12395542855831351</v>
      </c>
      <c r="N26" s="5">
        <f t="shared" ref="N26:Q26" si="1">MAX(H26:H37)</f>
        <v>0.13895534899905637</v>
      </c>
      <c r="O26" s="5">
        <f t="shared" si="1"/>
        <v>0.11540099210150928</v>
      </c>
      <c r="P26" s="5">
        <f t="shared" si="1"/>
        <v>9.0086509832370529E-2</v>
      </c>
      <c r="Q26" s="5">
        <f t="shared" si="1"/>
        <v>0.13823822250170306</v>
      </c>
      <c r="R26" s="5"/>
    </row>
    <row r="27" spans="1:18" x14ac:dyDescent="0.25">
      <c r="A27">
        <f t="shared" si="0"/>
        <v>4.0035250356674587E-2</v>
      </c>
      <c r="B27">
        <f t="shared" si="0"/>
        <v>3.0800132983526171E-2</v>
      </c>
      <c r="C27">
        <f t="shared" si="0"/>
        <v>2.7486654014079896E-2</v>
      </c>
      <c r="D27">
        <f t="shared" si="0"/>
        <v>5.8177303543141677E-2</v>
      </c>
      <c r="E27">
        <f t="shared" si="0"/>
        <v>7.5068514914406375E-3</v>
      </c>
      <c r="F27" s="4"/>
      <c r="G27" s="5">
        <v>4.0035250356674587E-2</v>
      </c>
      <c r="H27" s="5">
        <v>3.0800132983526171E-2</v>
      </c>
      <c r="I27" s="5">
        <v>2.7486654014079896E-2</v>
      </c>
      <c r="J27" s="5">
        <v>5.8177303543141677E-2</v>
      </c>
      <c r="K27" s="5">
        <v>7.5068514914406375E-3</v>
      </c>
      <c r="N27" s="5"/>
      <c r="O27" s="5"/>
      <c r="P27" s="5"/>
      <c r="Q27" s="5"/>
      <c r="R27" s="5"/>
    </row>
    <row r="28" spans="1:18" x14ac:dyDescent="0.25">
      <c r="A28">
        <f t="shared" si="0"/>
        <v>4.549698702260252E-2</v>
      </c>
      <c r="B28">
        <f t="shared" si="0"/>
        <v>8.5805126620261407E-2</v>
      </c>
      <c r="C28">
        <f t="shared" si="0"/>
        <v>4.9044139725753173E-2</v>
      </c>
      <c r="D28">
        <f t="shared" si="0"/>
        <v>5.9017614500628007E-2</v>
      </c>
      <c r="E28">
        <f t="shared" si="0"/>
        <v>-0.10001576913979336</v>
      </c>
      <c r="F28" s="4"/>
      <c r="G28" s="5">
        <v>4.549698702260252E-2</v>
      </c>
      <c r="H28" s="5">
        <v>8.5805126620261407E-2</v>
      </c>
      <c r="I28" s="5">
        <v>4.9044139725753173E-2</v>
      </c>
      <c r="J28" s="5">
        <v>5.9017614500628007E-2</v>
      </c>
      <c r="K28" s="5">
        <v>-0.10001576913979336</v>
      </c>
      <c r="N28" s="5"/>
      <c r="O28" s="5"/>
      <c r="P28" s="5"/>
      <c r="Q28" s="5"/>
      <c r="R28" s="5"/>
    </row>
    <row r="29" spans="1:18" x14ac:dyDescent="0.25">
      <c r="A29">
        <f t="shared" si="0"/>
        <v>3.6468824751353275E-2</v>
      </c>
      <c r="B29">
        <f t="shared" si="0"/>
        <v>-3.8763826937095337E-3</v>
      </c>
      <c r="C29">
        <f t="shared" si="0"/>
        <v>9.6364850682187121E-3</v>
      </c>
      <c r="D29">
        <f t="shared" si="0"/>
        <v>2.3460302133610687E-2</v>
      </c>
      <c r="E29">
        <f t="shared" si="0"/>
        <v>4.485522799947439E-2</v>
      </c>
      <c r="F29" s="4"/>
      <c r="G29" s="5">
        <v>3.6468824751353275E-2</v>
      </c>
      <c r="H29" s="5">
        <v>-3.8763826937095337E-3</v>
      </c>
      <c r="I29" s="5">
        <v>9.6364850682187121E-3</v>
      </c>
      <c r="J29" s="5">
        <v>2.3460302133610687E-2</v>
      </c>
      <c r="K29" s="5">
        <v>4.485522799947439E-2</v>
      </c>
      <c r="M29" s="6" t="s">
        <v>10</v>
      </c>
      <c r="N29" s="11"/>
      <c r="O29" s="11"/>
      <c r="P29" s="11"/>
      <c r="Q29" s="11"/>
      <c r="R29" s="5"/>
    </row>
    <row r="30" spans="1:18" x14ac:dyDescent="0.25">
      <c r="A30">
        <f t="shared" si="0"/>
        <v>-2.879912543581116E-2</v>
      </c>
      <c r="B30">
        <f t="shared" si="0"/>
        <v>-1.8618408593290531E-2</v>
      </c>
      <c r="C30">
        <f t="shared" si="0"/>
        <v>-2.7310527310527435E-2</v>
      </c>
      <c r="D30">
        <f t="shared" si="0"/>
        <v>-2.1891711721323828E-2</v>
      </c>
      <c r="E30">
        <f t="shared" si="0"/>
        <v>1.8362470129543337E-2</v>
      </c>
      <c r="F30" s="4"/>
      <c r="G30" s="5">
        <v>-2.879912543581116E-2</v>
      </c>
      <c r="H30" s="5">
        <v>-1.8618408593290531E-2</v>
      </c>
      <c r="I30" s="5">
        <v>-2.7310527310527435E-2</v>
      </c>
      <c r="J30" s="5">
        <v>-2.1891711721323828E-2</v>
      </c>
      <c r="K30" s="5">
        <v>1.8362470129543337E-2</v>
      </c>
      <c r="M30" s="8" t="s">
        <v>1</v>
      </c>
      <c r="N30" s="8" t="s">
        <v>2</v>
      </c>
      <c r="O30" s="8" t="s">
        <v>3</v>
      </c>
      <c r="P30" s="8" t="s">
        <v>4</v>
      </c>
      <c r="Q30" s="8" t="s">
        <v>5</v>
      </c>
      <c r="R30" s="5"/>
    </row>
    <row r="31" spans="1:18" x14ac:dyDescent="0.25">
      <c r="A31">
        <f t="shared" si="0"/>
        <v>-4.8337264542706294E-2</v>
      </c>
      <c r="B31">
        <f t="shared" si="0"/>
        <v>-6.1939008092248712E-2</v>
      </c>
      <c r="C31">
        <f t="shared" si="0"/>
        <v>-4.1369686371143639E-2</v>
      </c>
      <c r="D31">
        <f t="shared" si="0"/>
        <v>-3.0713189673572505E-2</v>
      </c>
      <c r="E31">
        <f t="shared" si="0"/>
        <v>-6.9573092915071804E-3</v>
      </c>
      <c r="F31" s="4"/>
      <c r="G31" s="5">
        <v>-4.8337264542706294E-2</v>
      </c>
      <c r="H31" s="5">
        <v>-6.1939008092248712E-2</v>
      </c>
      <c r="I31" s="5">
        <v>-4.1369686371143639E-2</v>
      </c>
      <c r="J31" s="5">
        <v>-3.0713189673572505E-2</v>
      </c>
      <c r="K31" s="5">
        <v>-6.9573092915071804E-3</v>
      </c>
      <c r="N31" s="5"/>
      <c r="O31" s="5"/>
      <c r="P31" s="5"/>
      <c r="Q31" s="5"/>
      <c r="R31" s="5"/>
    </row>
    <row r="32" spans="1:18" x14ac:dyDescent="0.25">
      <c r="A32">
        <f t="shared" si="0"/>
        <v>1.1864914924987096E-2</v>
      </c>
      <c r="B32">
        <f t="shared" si="0"/>
        <v>-2.418074202396518E-3</v>
      </c>
      <c r="C32">
        <f t="shared" si="0"/>
        <v>2.6856705884520771E-2</v>
      </c>
      <c r="D32">
        <f t="shared" si="0"/>
        <v>1.0604808606133312E-2</v>
      </c>
      <c r="E32">
        <f t="shared" si="0"/>
        <v>0</v>
      </c>
      <c r="F32" s="4"/>
      <c r="G32" s="5">
        <v>1.1864914924987096E-2</v>
      </c>
      <c r="H32" s="5">
        <v>-2.418074202396518E-3</v>
      </c>
      <c r="I32" s="5">
        <v>2.6856705884520771E-2</v>
      </c>
      <c r="J32" s="5">
        <v>1.0604808606133312E-2</v>
      </c>
      <c r="K32" s="5">
        <v>0</v>
      </c>
      <c r="M32" s="5">
        <f>MIN(G26:G37)</f>
        <v>-6.8510973051476631E-2</v>
      </c>
      <c r="N32" s="5">
        <f t="shared" ref="N32:Q32" si="2">MIN(H26:H37)</f>
        <v>-7.5628736795113963E-2</v>
      </c>
      <c r="O32" s="5">
        <f t="shared" si="2"/>
        <v>-8.4296715079442364E-2</v>
      </c>
      <c r="P32" s="5">
        <f t="shared" si="2"/>
        <v>-5.9372796348971087E-2</v>
      </c>
      <c r="Q32" s="5">
        <f t="shared" si="2"/>
        <v>-0.24251720421192266</v>
      </c>
      <c r="R32" s="5"/>
    </row>
    <row r="33" spans="1:18" x14ac:dyDescent="0.25">
      <c r="A33">
        <f t="shared" si="0"/>
        <v>-5.5737072814351918E-2</v>
      </c>
      <c r="B33">
        <f t="shared" si="0"/>
        <v>-7.2079519554285348E-2</v>
      </c>
      <c r="C33">
        <f t="shared" si="0"/>
        <v>-7.9530568665099471E-2</v>
      </c>
      <c r="D33">
        <f t="shared" si="0"/>
        <v>-3.8027471250761793E-2</v>
      </c>
      <c r="E33">
        <f t="shared" si="0"/>
        <v>-0.24251720421192266</v>
      </c>
      <c r="F33" s="4"/>
      <c r="G33" s="5">
        <v>-5.5737072814351918E-2</v>
      </c>
      <c r="H33" s="5">
        <v>-7.2079519554285348E-2</v>
      </c>
      <c r="I33" s="5">
        <v>-7.9530568665099471E-2</v>
      </c>
      <c r="J33" s="5">
        <v>-3.8027471250761793E-2</v>
      </c>
      <c r="K33" s="5">
        <v>-0.24251720421192266</v>
      </c>
      <c r="N33" s="5"/>
      <c r="O33" s="5"/>
      <c r="P33" s="5"/>
      <c r="Q33" s="5"/>
      <c r="R33" s="5"/>
    </row>
    <row r="34" spans="1:18" x14ac:dyDescent="0.25">
      <c r="A34">
        <f t="shared" si="0"/>
        <v>-6.3594063980915258E-2</v>
      </c>
      <c r="B34">
        <f t="shared" si="0"/>
        <v>-7.5628736795113963E-2</v>
      </c>
      <c r="C34">
        <f t="shared" si="0"/>
        <v>-8.4296715079442364E-2</v>
      </c>
      <c r="D34">
        <f t="shared" si="0"/>
        <v>-5.3889085367187409E-2</v>
      </c>
      <c r="E34">
        <f t="shared" si="0"/>
        <v>4.4384851138353713E-2</v>
      </c>
      <c r="F34" s="4"/>
      <c r="G34" s="5">
        <v>-6.3594063980915258E-2</v>
      </c>
      <c r="H34" s="5">
        <v>-7.5628736795113963E-2</v>
      </c>
      <c r="I34" s="5">
        <v>-8.4296715079442364E-2</v>
      </c>
      <c r="J34" s="5">
        <v>-5.3889085367187409E-2</v>
      </c>
      <c r="K34" s="5">
        <v>4.4384851138353713E-2</v>
      </c>
      <c r="N34" s="5"/>
      <c r="O34" s="5"/>
      <c r="P34" s="5"/>
      <c r="Q34" s="5"/>
      <c r="R34" s="5"/>
    </row>
    <row r="35" spans="1:18" x14ac:dyDescent="0.25">
      <c r="A35">
        <f t="shared" si="0"/>
        <v>0.12395542855831351</v>
      </c>
      <c r="B35">
        <f t="shared" si="0"/>
        <v>0.13895534899905637</v>
      </c>
      <c r="C35">
        <f t="shared" si="0"/>
        <v>0.11540099210150928</v>
      </c>
      <c r="D35">
        <f t="shared" si="0"/>
        <v>9.0086509832370529E-2</v>
      </c>
      <c r="E35">
        <f t="shared" si="0"/>
        <v>0.13823822250170306</v>
      </c>
      <c r="F35" s="4"/>
      <c r="G35" s="5">
        <v>0.12395542855831351</v>
      </c>
      <c r="H35" s="5">
        <v>0.13895534899905637</v>
      </c>
      <c r="I35" s="5">
        <v>0.11540099210150928</v>
      </c>
      <c r="J35" s="5">
        <v>9.0086509832370529E-2</v>
      </c>
      <c r="K35" s="5">
        <v>0.13823822250170306</v>
      </c>
      <c r="M35" s="6" t="s">
        <v>11</v>
      </c>
      <c r="N35" s="11"/>
      <c r="O35" s="11"/>
      <c r="P35" s="11"/>
      <c r="Q35" s="11"/>
      <c r="R35" s="5"/>
    </row>
    <row r="36" spans="1:18" x14ac:dyDescent="0.25">
      <c r="A36">
        <f t="shared" si="0"/>
        <v>1.2348048755087215E-2</v>
      </c>
      <c r="B36">
        <f t="shared" si="0"/>
        <v>5.3779438477077793E-2</v>
      </c>
      <c r="C36">
        <f t="shared" si="0"/>
        <v>-8.7227890020327385E-3</v>
      </c>
      <c r="D36">
        <f t="shared" si="0"/>
        <v>3.9037297986181021E-3</v>
      </c>
      <c r="E36">
        <f t="shared" si="0"/>
        <v>-0.13576722986971129</v>
      </c>
      <c r="F36" s="4"/>
      <c r="G36" s="5">
        <v>1.2348048755087215E-2</v>
      </c>
      <c r="H36" s="5">
        <v>5.3779438477077793E-2</v>
      </c>
      <c r="I36" s="5">
        <v>-8.7227890020327385E-3</v>
      </c>
      <c r="J36" s="5">
        <v>3.9037297986181021E-3</v>
      </c>
      <c r="K36" s="5">
        <v>-0.13576722986971129</v>
      </c>
      <c r="M36" s="8" t="s">
        <v>1</v>
      </c>
      <c r="N36" s="8" t="s">
        <v>2</v>
      </c>
      <c r="O36" s="8" t="s">
        <v>3</v>
      </c>
      <c r="P36" s="8" t="s">
        <v>4</v>
      </c>
      <c r="Q36" s="8" t="s">
        <v>5</v>
      </c>
      <c r="R36" s="5"/>
    </row>
    <row r="37" spans="1:18" x14ac:dyDescent="0.25">
      <c r="A37">
        <f t="shared" si="0"/>
        <v>-6.8510973051476631E-2</v>
      </c>
      <c r="B37">
        <f t="shared" si="0"/>
        <v>-6.3987461156557165E-2</v>
      </c>
      <c r="C37">
        <f t="shared" si="0"/>
        <v>-8.0331956599177773E-2</v>
      </c>
      <c r="D37">
        <f t="shared" si="0"/>
        <v>-5.9372796348971087E-2</v>
      </c>
      <c r="E37">
        <f t="shared" si="0"/>
        <v>-4.3788621350948242E-2</v>
      </c>
      <c r="F37" s="4"/>
      <c r="G37" s="5">
        <v>-6.8510973051476631E-2</v>
      </c>
      <c r="H37" s="5">
        <v>-6.3987461156557165E-2</v>
      </c>
      <c r="I37" s="5">
        <v>-8.0331956599177773E-2</v>
      </c>
      <c r="J37" s="5">
        <v>-5.9372796348971087E-2</v>
      </c>
      <c r="K37" s="5">
        <v>-4.3788621350948242E-2</v>
      </c>
      <c r="M37" s="5">
        <f>MAX(G26:G37)-MIN(G26:G37)</f>
        <v>0.19246640160979014</v>
      </c>
      <c r="N37" s="5">
        <f t="shared" ref="N37:Q37" si="3">MAX(H26:H37)-MIN(H26:H37)</f>
        <v>0.21458408579417032</v>
      </c>
      <c r="O37" s="5">
        <f t="shared" si="3"/>
        <v>0.19969770718095164</v>
      </c>
      <c r="P37" s="5">
        <f t="shared" si="3"/>
        <v>0.14945930618134162</v>
      </c>
      <c r="Q37" s="5">
        <f t="shared" si="3"/>
        <v>0.38075542671362572</v>
      </c>
      <c r="R37" s="5"/>
    </row>
    <row r="38" spans="1:18" x14ac:dyDescent="0.25">
      <c r="F38" s="4"/>
      <c r="N38" s="5"/>
      <c r="O38" s="5"/>
      <c r="P38" s="5"/>
      <c r="Q38" s="5"/>
      <c r="R38" s="5"/>
    </row>
    <row r="39" spans="1:18" x14ac:dyDescent="0.25">
      <c r="A39" s="3"/>
      <c r="B39" s="4"/>
      <c r="C39" s="4"/>
      <c r="D39" s="4"/>
      <c r="E39" s="4"/>
      <c r="F39" s="4"/>
      <c r="N39" s="5"/>
      <c r="O39" s="5"/>
      <c r="P39" s="5"/>
      <c r="Q39" s="5"/>
      <c r="R39" s="5"/>
    </row>
    <row r="40" spans="1:18" x14ac:dyDescent="0.25">
      <c r="A40" s="6" t="s">
        <v>7</v>
      </c>
      <c r="B40" s="6"/>
      <c r="C40" s="6"/>
      <c r="D40" s="10"/>
      <c r="E40" s="10"/>
      <c r="F40" s="4"/>
      <c r="G40" s="6" t="s">
        <v>7</v>
      </c>
      <c r="H40" s="6"/>
      <c r="I40" s="6"/>
      <c r="J40" s="10"/>
      <c r="K40" s="10"/>
      <c r="N40" s="5"/>
      <c r="O40" s="5"/>
      <c r="P40" s="5"/>
      <c r="Q40" s="5"/>
      <c r="R40" s="5"/>
    </row>
    <row r="41" spans="1:18" x14ac:dyDescent="0.25">
      <c r="A41" s="8" t="s">
        <v>1</v>
      </c>
      <c r="B41" s="8" t="s">
        <v>2</v>
      </c>
      <c r="C41" s="8" t="s">
        <v>3</v>
      </c>
      <c r="D41" s="8" t="s">
        <v>4</v>
      </c>
      <c r="E41" s="8" t="s">
        <v>5</v>
      </c>
      <c r="F41" s="4"/>
      <c r="G41" s="8" t="s">
        <v>1</v>
      </c>
      <c r="H41" s="8" t="s">
        <v>2</v>
      </c>
      <c r="I41" s="8" t="s">
        <v>3</v>
      </c>
      <c r="J41" s="8" t="s">
        <v>4</v>
      </c>
      <c r="K41" s="8" t="s">
        <v>5</v>
      </c>
      <c r="N41" s="5"/>
      <c r="O41" s="5"/>
      <c r="P41" s="5"/>
      <c r="Q41" s="5"/>
      <c r="R41" s="5"/>
    </row>
    <row r="42" spans="1:18" x14ac:dyDescent="0.25">
      <c r="A42" s="9">
        <f>AVERAGE(A26:A37)</f>
        <v>7.3263148922655856E-3</v>
      </c>
      <c r="B42" s="9">
        <f t="shared" ref="B42:E42" si="4">AVERAGE(B26:B37)</f>
        <v>8.2126632911949365E-3</v>
      </c>
      <c r="C42" s="9">
        <f t="shared" si="4"/>
        <v>-5.3410184901403314E-3</v>
      </c>
      <c r="D42" s="9">
        <f t="shared" si="4"/>
        <v>1.0532491933046242E-2</v>
      </c>
      <c r="E42" s="9">
        <f t="shared" si="4"/>
        <v>-2.7465500061585487E-2</v>
      </c>
      <c r="F42" s="4"/>
      <c r="G42" s="5">
        <f>AVERAGE(G26:G37)</f>
        <v>7.3263148922655856E-3</v>
      </c>
      <c r="H42" s="5">
        <f t="shared" ref="H42:K42" si="5">AVERAGE(H26:H37)</f>
        <v>8.2126632911949365E-3</v>
      </c>
      <c r="I42" s="5">
        <f t="shared" si="5"/>
        <v>-5.3410184901403314E-3</v>
      </c>
      <c r="J42" s="5">
        <f t="shared" si="5"/>
        <v>1.0532491933046242E-2</v>
      </c>
      <c r="K42" s="5">
        <f t="shared" si="5"/>
        <v>-2.7465500061585487E-2</v>
      </c>
      <c r="N42" s="5"/>
      <c r="O42" s="5"/>
      <c r="P42" s="5"/>
      <c r="Q42" s="5"/>
      <c r="R42" s="5"/>
    </row>
    <row r="45" spans="1:18" x14ac:dyDescent="0.25">
      <c r="A45" s="6" t="s">
        <v>8</v>
      </c>
      <c r="B45" s="6"/>
      <c r="C45" s="6"/>
      <c r="D45" s="6"/>
      <c r="E45" s="6"/>
    </row>
    <row r="46" spans="1:18" x14ac:dyDescent="0.25">
      <c r="A46" s="2" t="s">
        <v>4</v>
      </c>
      <c r="B46" s="4">
        <v>1.0532491933046242E-2</v>
      </c>
      <c r="D46" s="5">
        <f>B46</f>
        <v>1.0532491933046242E-2</v>
      </c>
    </row>
    <row r="47" spans="1:18" x14ac:dyDescent="0.25">
      <c r="A47" s="2" t="s">
        <v>2</v>
      </c>
      <c r="B47" s="4">
        <v>8.2126632911949365E-3</v>
      </c>
      <c r="D47" s="5">
        <f t="shared" ref="D47:D50" si="6">B47</f>
        <v>8.2126632911949365E-3</v>
      </c>
    </row>
    <row r="48" spans="1:18" x14ac:dyDescent="0.25">
      <c r="A48" s="2" t="s">
        <v>1</v>
      </c>
      <c r="B48" s="4">
        <v>7.3263148922655856E-3</v>
      </c>
      <c r="D48" s="5">
        <f t="shared" si="6"/>
        <v>7.3263148922655856E-3</v>
      </c>
    </row>
    <row r="49" spans="1:11" x14ac:dyDescent="0.25">
      <c r="A49" s="2" t="s">
        <v>3</v>
      </c>
      <c r="B49" s="4">
        <v>-5.3410184901403314E-3</v>
      </c>
      <c r="D49" s="5">
        <f t="shared" si="6"/>
        <v>-5.3410184901403314E-3</v>
      </c>
    </row>
    <row r="50" spans="1:11" x14ac:dyDescent="0.25">
      <c r="A50" s="2" t="s">
        <v>5</v>
      </c>
      <c r="B50" s="4">
        <v>-2.7465500061585487E-2</v>
      </c>
      <c r="D50" s="5">
        <f t="shared" si="6"/>
        <v>-2.7465500061585487E-2</v>
      </c>
    </row>
    <row r="53" spans="1:11" x14ac:dyDescent="0.25">
      <c r="A53" s="6" t="s">
        <v>13</v>
      </c>
      <c r="B53" s="6"/>
      <c r="C53" s="6"/>
      <c r="D53" s="10"/>
      <c r="E53" s="10"/>
    </row>
    <row r="54" spans="1:11" x14ac:dyDescent="0.25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</row>
    <row r="55" spans="1:11" x14ac:dyDescent="0.25">
      <c r="A55">
        <f>VAR(A26:A37)</f>
        <v>3.8064299429722741E-3</v>
      </c>
      <c r="B55">
        <f t="shared" ref="B55:E55" si="7">VAR(B26:B37)</f>
        <v>5.1470780727896071E-3</v>
      </c>
      <c r="C55">
        <f t="shared" si="7"/>
        <v>3.6555770727141365E-3</v>
      </c>
      <c r="D55">
        <f t="shared" si="7"/>
        <v>2.8053366670575406E-3</v>
      </c>
      <c r="E55">
        <f t="shared" si="7"/>
        <v>9.6866636074789524E-3</v>
      </c>
    </row>
    <row r="58" spans="1:11" x14ac:dyDescent="0.25">
      <c r="A58" s="6" t="s">
        <v>12</v>
      </c>
      <c r="B58" s="6"/>
      <c r="C58" s="6"/>
      <c r="D58" s="10"/>
      <c r="E58" s="10"/>
      <c r="G58" s="6" t="s">
        <v>14</v>
      </c>
      <c r="H58" s="6"/>
      <c r="I58" s="6"/>
      <c r="J58" s="6"/>
      <c r="K58" s="6"/>
    </row>
    <row r="59" spans="1:11" x14ac:dyDescent="0.25">
      <c r="A59" s="8" t="s">
        <v>1</v>
      </c>
      <c r="B59" s="8" t="s">
        <v>2</v>
      </c>
      <c r="C59" s="8" t="s">
        <v>3</v>
      </c>
      <c r="D59" s="8" t="s">
        <v>4</v>
      </c>
      <c r="E59" s="8" t="s">
        <v>5</v>
      </c>
      <c r="G59" s="8" t="s">
        <v>1</v>
      </c>
      <c r="H59" s="8" t="s">
        <v>2</v>
      </c>
      <c r="I59" s="8" t="s">
        <v>3</v>
      </c>
      <c r="J59" s="8" t="s">
        <v>4</v>
      </c>
      <c r="K59" s="8" t="s">
        <v>5</v>
      </c>
    </row>
    <row r="60" spans="1:11" x14ac:dyDescent="0.25">
      <c r="A60">
        <f>STDEV(A26:A37)</f>
        <v>6.1696271710471082E-2</v>
      </c>
      <c r="B60">
        <f>STDEV(B26:B37)</f>
        <v>7.1743139552082655E-2</v>
      </c>
      <c r="C60">
        <f>STDEV(C26:C37)</f>
        <v>6.0461368432364618E-2</v>
      </c>
      <c r="D60">
        <f>STDEV(D26:D37)</f>
        <v>5.2965428980208784E-2</v>
      </c>
      <c r="E60">
        <f>STDEV(E26:E37)</f>
        <v>9.8420849455178719E-2</v>
      </c>
      <c r="G60">
        <f>SQRT(A55)</f>
        <v>6.1696271710471082E-2</v>
      </c>
      <c r="H60">
        <f>SQRT(B55)</f>
        <v>7.1743139552082655E-2</v>
      </c>
      <c r="I60">
        <f>SQRT(C55)</f>
        <v>6.0461368432364618E-2</v>
      </c>
      <c r="J60">
        <f>SQRT(D55)</f>
        <v>5.2965428980208784E-2</v>
      </c>
      <c r="K60">
        <f>SQRT(E55)</f>
        <v>9.8420849455178719E-2</v>
      </c>
    </row>
    <row r="63" spans="1:11" x14ac:dyDescent="0.25">
      <c r="A63" s="6" t="s">
        <v>15</v>
      </c>
      <c r="B63" s="6"/>
      <c r="C63" s="6"/>
      <c r="D63" s="10"/>
      <c r="E63" s="10"/>
      <c r="F63" s="7"/>
      <c r="I63" s="1"/>
    </row>
    <row r="64" spans="1:11" x14ac:dyDescent="0.25">
      <c r="A64" s="6"/>
      <c r="B64" s="6"/>
      <c r="C64" s="6"/>
      <c r="D64" s="10"/>
      <c r="E64" s="10"/>
      <c r="F64" s="7"/>
      <c r="I64" s="1"/>
    </row>
    <row r="65" spans="1:8" x14ac:dyDescent="0.25">
      <c r="B65" s="1" t="s">
        <v>16</v>
      </c>
      <c r="C65" s="1" t="s">
        <v>17</v>
      </c>
      <c r="D65" s="1" t="s">
        <v>18</v>
      </c>
      <c r="E65" s="1"/>
    </row>
    <row r="66" spans="1:8" x14ac:dyDescent="0.25">
      <c r="A66" s="2" t="s">
        <v>1</v>
      </c>
      <c r="B66">
        <v>7.3263148922655856E-3</v>
      </c>
      <c r="C66" s="4">
        <v>0.1</v>
      </c>
      <c r="D66">
        <f>B66*C66</f>
        <v>7.3263148922655865E-4</v>
      </c>
    </row>
    <row r="67" spans="1:8" x14ac:dyDescent="0.25">
      <c r="A67" s="2" t="s">
        <v>2</v>
      </c>
      <c r="B67">
        <v>8.2126632911949365E-3</v>
      </c>
      <c r="C67" s="4">
        <v>0.6</v>
      </c>
      <c r="D67">
        <f t="shared" ref="D67:D70" si="8">B67*C67</f>
        <v>4.9275979747169614E-3</v>
      </c>
    </row>
    <row r="68" spans="1:8" x14ac:dyDescent="0.25">
      <c r="A68" s="2" t="s">
        <v>3</v>
      </c>
      <c r="B68">
        <v>-5.3410184901403314E-3</v>
      </c>
      <c r="C68" s="4">
        <v>0.1</v>
      </c>
      <c r="D68">
        <f t="shared" si="8"/>
        <v>-5.3410184901403316E-4</v>
      </c>
    </row>
    <row r="69" spans="1:8" x14ac:dyDescent="0.25">
      <c r="A69" s="2" t="s">
        <v>4</v>
      </c>
      <c r="B69">
        <v>1.0532491933046242E-2</v>
      </c>
      <c r="C69" s="4">
        <v>0.1</v>
      </c>
      <c r="D69">
        <f t="shared" si="8"/>
        <v>1.0532491933046243E-3</v>
      </c>
    </row>
    <row r="70" spans="1:8" x14ac:dyDescent="0.25">
      <c r="A70" s="2" t="s">
        <v>5</v>
      </c>
      <c r="B70">
        <v>-2.7465500061585487E-2</v>
      </c>
      <c r="C70" s="4">
        <v>0.1</v>
      </c>
      <c r="D70">
        <f t="shared" si="8"/>
        <v>-2.7465500061585489E-3</v>
      </c>
    </row>
    <row r="72" spans="1:8" x14ac:dyDescent="0.25">
      <c r="B72" s="1" t="s">
        <v>19</v>
      </c>
      <c r="C72" s="1"/>
      <c r="D72">
        <f>SUM(D66:D70)</f>
        <v>3.4328268020755622E-3</v>
      </c>
      <c r="F72" s="1" t="s">
        <v>24</v>
      </c>
      <c r="G72" s="1"/>
      <c r="H72" s="1"/>
    </row>
    <row r="73" spans="1:8" x14ac:dyDescent="0.25">
      <c r="D73" s="12">
        <v>3.4328268020755622E-3</v>
      </c>
      <c r="F73">
        <f>SUMPRODUCT(B66:B70,C66:C70)</f>
        <v>3.4328268020755622E-3</v>
      </c>
      <c r="G73" s="4" t="s">
        <v>25</v>
      </c>
      <c r="H73" s="12">
        <f>F73</f>
        <v>3.4328268020755622E-3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4097" r:id="rId4">
          <objectPr defaultSize="0" autoPict="0" r:id="rId5">
            <anchor moveWithCells="1" sizeWithCells="1">
              <from>
                <xdr:col>1</xdr:col>
                <xdr:colOff>209550</xdr:colOff>
                <xdr:row>17</xdr:row>
                <xdr:rowOff>76200</xdr:rowOff>
              </from>
              <to>
                <xdr:col>4</xdr:col>
                <xdr:colOff>495300</xdr:colOff>
                <xdr:row>19</xdr:row>
                <xdr:rowOff>142875</xdr:rowOff>
              </to>
            </anchor>
          </objectPr>
        </oleObject>
      </mc:Choice>
      <mc:Fallback>
        <oleObject progId="Equation.DSMT4" shapeId="4097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100"/>
  <sheetViews>
    <sheetView topLeftCell="A61" workbookViewId="0">
      <selection activeCell="H93" sqref="H93"/>
    </sheetView>
  </sheetViews>
  <sheetFormatPr defaultRowHeight="15" x14ac:dyDescent="0.25"/>
  <cols>
    <col min="1" max="1" width="12.42578125" customWidth="1"/>
    <col min="2" max="2" width="10.85546875" customWidth="1"/>
    <col min="3" max="3" width="12.42578125" customWidth="1"/>
    <col min="4" max="4" width="10.28515625" customWidth="1"/>
    <col min="5" max="5" width="11.42578125" customWidth="1"/>
    <col min="6" max="6" width="13.28515625" customWidth="1"/>
    <col min="7" max="7" width="18.5703125" customWidth="1"/>
    <col min="9" max="13" width="12" bestFit="1" customWidth="1"/>
  </cols>
  <sheetData>
    <row r="2" spans="1:6" x14ac:dyDescent="0.25">
      <c r="C2" s="1" t="s">
        <v>0</v>
      </c>
    </row>
    <row r="3" spans="1:6" x14ac:dyDescent="0.2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5">
      <c r="A4" s="3">
        <v>43099</v>
      </c>
      <c r="B4" s="4">
        <v>4317.93</v>
      </c>
      <c r="C4" s="4">
        <v>9927.1299999999992</v>
      </c>
      <c r="D4" s="4">
        <v>10394.200000000001</v>
      </c>
      <c r="E4" s="4">
        <v>19130.02</v>
      </c>
      <c r="F4" s="4">
        <v>2661.1</v>
      </c>
    </row>
    <row r="5" spans="1:6" x14ac:dyDescent="0.25">
      <c r="A5" s="3">
        <v>43131</v>
      </c>
      <c r="B5" s="4">
        <v>4675.13</v>
      </c>
      <c r="C5" s="4">
        <v>10798.33</v>
      </c>
      <c r="D5" s="4">
        <v>10696.1</v>
      </c>
      <c r="E5" s="4">
        <v>20756.72</v>
      </c>
      <c r="F5" s="4">
        <v>2517.6999999999998</v>
      </c>
    </row>
    <row r="6" spans="1:6" x14ac:dyDescent="0.25">
      <c r="A6" s="3">
        <v>43159</v>
      </c>
      <c r="B6" s="4">
        <v>4862.3</v>
      </c>
      <c r="C6" s="4">
        <v>11130.92</v>
      </c>
      <c r="D6" s="4">
        <v>10990.1</v>
      </c>
      <c r="E6" s="4">
        <v>21964.29</v>
      </c>
      <c r="F6" s="4">
        <v>2536.6</v>
      </c>
    </row>
    <row r="7" spans="1:6" x14ac:dyDescent="0.25">
      <c r="A7" s="3">
        <v>43190</v>
      </c>
      <c r="B7" s="4">
        <v>5083.5200000000004</v>
      </c>
      <c r="C7" s="4">
        <v>12086.01</v>
      </c>
      <c r="D7" s="4">
        <v>11529.1</v>
      </c>
      <c r="E7" s="4">
        <v>23260.57</v>
      </c>
      <c r="F7" s="4">
        <v>2282.9</v>
      </c>
    </row>
    <row r="8" spans="1:6" x14ac:dyDescent="0.25">
      <c r="A8" s="3">
        <v>43220</v>
      </c>
      <c r="B8" s="4">
        <v>5268.91</v>
      </c>
      <c r="C8" s="4">
        <v>12039.16</v>
      </c>
      <c r="D8" s="4">
        <v>11640.2</v>
      </c>
      <c r="E8" s="4">
        <v>23806.27</v>
      </c>
      <c r="F8" s="4">
        <v>2385.3000000000002</v>
      </c>
    </row>
    <row r="9" spans="1:6" x14ac:dyDescent="0.25">
      <c r="A9" s="3">
        <v>43251</v>
      </c>
      <c r="B9" s="4">
        <v>5117.17</v>
      </c>
      <c r="C9" s="4">
        <v>11815.01</v>
      </c>
      <c r="D9" s="4">
        <v>11322.3</v>
      </c>
      <c r="E9" s="4">
        <v>23285.11</v>
      </c>
      <c r="F9" s="4">
        <v>2429.1</v>
      </c>
    </row>
    <row r="10" spans="1:6" x14ac:dyDescent="0.25">
      <c r="A10" s="3">
        <v>43281</v>
      </c>
      <c r="B10" s="4">
        <v>4869.82</v>
      </c>
      <c r="C10" s="4">
        <v>11083.2</v>
      </c>
      <c r="D10" s="4">
        <v>10853.9</v>
      </c>
      <c r="E10" s="4">
        <v>22569.95</v>
      </c>
      <c r="F10" s="4">
        <v>2412.1999999999998</v>
      </c>
    </row>
    <row r="11" spans="1:6" x14ac:dyDescent="0.25">
      <c r="A11" s="3">
        <v>43312</v>
      </c>
      <c r="B11" s="4">
        <v>4927.6000000000004</v>
      </c>
      <c r="C11" s="4">
        <v>11056.4</v>
      </c>
      <c r="D11" s="4">
        <v>11145.4</v>
      </c>
      <c r="E11" s="4">
        <v>22809.3</v>
      </c>
      <c r="F11" s="4">
        <v>2412.1999999999998</v>
      </c>
    </row>
    <row r="12" spans="1:6" x14ac:dyDescent="0.25">
      <c r="A12" s="3">
        <v>43343</v>
      </c>
      <c r="B12" s="4">
        <v>4652.95</v>
      </c>
      <c r="C12" s="4">
        <v>10259.459999999999</v>
      </c>
      <c r="D12" s="4">
        <v>10259</v>
      </c>
      <c r="E12" s="4">
        <v>21941.919999999998</v>
      </c>
      <c r="F12" s="4">
        <v>1827.2</v>
      </c>
    </row>
    <row r="13" spans="1:6" x14ac:dyDescent="0.25">
      <c r="A13" s="3">
        <v>43373</v>
      </c>
      <c r="B13" s="4">
        <v>4357.05</v>
      </c>
      <c r="C13" s="4">
        <v>9483.5499999999993</v>
      </c>
      <c r="D13" s="4">
        <v>9394.2000000000007</v>
      </c>
      <c r="E13" s="4">
        <v>20759.490000000002</v>
      </c>
      <c r="F13" s="4">
        <v>1908.3</v>
      </c>
    </row>
    <row r="14" spans="1:6" x14ac:dyDescent="0.25">
      <c r="A14" s="3">
        <v>43404</v>
      </c>
      <c r="B14" s="4">
        <v>4897.13</v>
      </c>
      <c r="C14" s="4">
        <v>10801.34</v>
      </c>
      <c r="D14" s="4">
        <v>10478.299999999999</v>
      </c>
      <c r="E14" s="4">
        <v>22629.64</v>
      </c>
      <c r="F14" s="4">
        <v>2172.1</v>
      </c>
    </row>
    <row r="15" spans="1:6" x14ac:dyDescent="0.25">
      <c r="A15" s="3">
        <v>43434</v>
      </c>
      <c r="B15" s="4">
        <v>4957.6000000000004</v>
      </c>
      <c r="C15" s="4">
        <v>11382.23</v>
      </c>
      <c r="D15" s="4">
        <v>10386.9</v>
      </c>
      <c r="E15" s="4">
        <v>22717.98</v>
      </c>
      <c r="F15" s="4">
        <v>1877.2</v>
      </c>
    </row>
    <row r="16" spans="1:6" x14ac:dyDescent="0.25">
      <c r="A16" s="3">
        <v>43464</v>
      </c>
      <c r="B16" s="4">
        <v>4617.95</v>
      </c>
      <c r="C16" s="4">
        <v>10653.91</v>
      </c>
      <c r="D16" s="4">
        <v>9552.5</v>
      </c>
      <c r="E16" s="4">
        <v>21369.15</v>
      </c>
      <c r="F16" s="4">
        <v>1795</v>
      </c>
    </row>
    <row r="17" spans="1:18" x14ac:dyDescent="0.25">
      <c r="A17" s="3"/>
      <c r="B17" s="4"/>
      <c r="C17" s="4"/>
      <c r="D17" s="4"/>
      <c r="E17" s="4"/>
      <c r="F17" s="4"/>
    </row>
    <row r="18" spans="1:18" x14ac:dyDescent="0.25">
      <c r="A18" s="3"/>
      <c r="B18" s="4"/>
      <c r="C18" s="4"/>
      <c r="D18" s="4"/>
      <c r="E18" s="4"/>
      <c r="F18" s="4"/>
    </row>
    <row r="19" spans="1:18" x14ac:dyDescent="0.25">
      <c r="A19" s="3" t="s">
        <v>29</v>
      </c>
      <c r="B19" s="4"/>
      <c r="C19" s="4"/>
      <c r="D19" s="4"/>
      <c r="E19" s="4"/>
      <c r="F19" s="4"/>
    </row>
    <row r="20" spans="1:18" x14ac:dyDescent="0.25">
      <c r="A20" s="3"/>
      <c r="B20" s="4"/>
      <c r="C20" s="4"/>
      <c r="D20" s="4"/>
      <c r="E20" s="4"/>
      <c r="F20" s="4"/>
    </row>
    <row r="21" spans="1:18" x14ac:dyDescent="0.25">
      <c r="A21" s="3"/>
      <c r="B21" s="4"/>
      <c r="C21" s="4"/>
      <c r="D21" s="4"/>
      <c r="E21" s="4"/>
      <c r="F21" s="4"/>
    </row>
    <row r="22" spans="1:18" x14ac:dyDescent="0.25">
      <c r="A22" s="3"/>
      <c r="B22" s="4"/>
      <c r="C22" s="4"/>
      <c r="D22" s="4"/>
      <c r="E22" s="4"/>
      <c r="F22" s="4"/>
      <c r="N22" s="5"/>
      <c r="O22" s="5"/>
      <c r="P22" s="5"/>
      <c r="Q22" s="5"/>
      <c r="R22" s="5"/>
    </row>
    <row r="23" spans="1:18" x14ac:dyDescent="0.25">
      <c r="A23" s="6" t="s">
        <v>6</v>
      </c>
      <c r="B23" s="6"/>
      <c r="C23" s="6"/>
      <c r="D23" s="7"/>
      <c r="E23" s="7"/>
      <c r="F23" s="4"/>
      <c r="G23" s="6" t="s">
        <v>6</v>
      </c>
      <c r="H23" s="6"/>
      <c r="I23" s="6"/>
      <c r="J23" s="7"/>
      <c r="K23" s="7"/>
      <c r="M23" s="6" t="s">
        <v>9</v>
      </c>
      <c r="N23" s="11"/>
      <c r="O23" s="11"/>
      <c r="P23" s="11"/>
      <c r="Q23" s="11"/>
      <c r="R23" s="5"/>
    </row>
    <row r="24" spans="1:18" x14ac:dyDescent="0.25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4"/>
      <c r="G24" s="8" t="s">
        <v>1</v>
      </c>
      <c r="H24" s="8" t="s">
        <v>2</v>
      </c>
      <c r="I24" s="8" t="s">
        <v>3</v>
      </c>
      <c r="J24" s="8" t="s">
        <v>4</v>
      </c>
      <c r="K24" s="8" t="s">
        <v>5</v>
      </c>
      <c r="M24" s="8" t="s">
        <v>1</v>
      </c>
      <c r="N24" s="8" t="s">
        <v>2</v>
      </c>
      <c r="O24" s="8" t="s">
        <v>3</v>
      </c>
      <c r="P24" s="8" t="s">
        <v>4</v>
      </c>
      <c r="Q24" s="8" t="s">
        <v>5</v>
      </c>
      <c r="R24" s="5"/>
    </row>
    <row r="25" spans="1:18" x14ac:dyDescent="0.25">
      <c r="F25" s="4"/>
      <c r="N25" s="5"/>
      <c r="O25" s="5"/>
      <c r="P25" s="5"/>
      <c r="Q25" s="5"/>
      <c r="R25" s="5"/>
    </row>
    <row r="26" spans="1:18" x14ac:dyDescent="0.25">
      <c r="A26">
        <f t="shared" ref="A26:E37" si="0">(B5-B4)/B4</f>
        <v>8.2724824163430119E-2</v>
      </c>
      <c r="B26">
        <f t="shared" si="0"/>
        <v>8.775950350201929E-2</v>
      </c>
      <c r="C26">
        <f t="shared" si="0"/>
        <v>2.9045044351657619E-2</v>
      </c>
      <c r="D26">
        <f t="shared" si="0"/>
        <v>8.5033889143869196E-2</v>
      </c>
      <c r="E26">
        <f t="shared" si="0"/>
        <v>-5.3887490135658224E-2</v>
      </c>
      <c r="F26" s="4"/>
      <c r="G26" s="5">
        <v>8.2724824163430119E-2</v>
      </c>
      <c r="H26" s="5">
        <v>8.775950350201929E-2</v>
      </c>
      <c r="I26" s="5">
        <v>2.9045044351657619E-2</v>
      </c>
      <c r="J26" s="5">
        <v>8.5033889143869196E-2</v>
      </c>
      <c r="K26" s="5">
        <v>-5.3887490135658224E-2</v>
      </c>
      <c r="M26" s="5">
        <f>MAX(G26:G37)</f>
        <v>0.12395542855831351</v>
      </c>
      <c r="N26" s="5">
        <f t="shared" ref="N26:Q26" si="1">MAX(H26:H37)</f>
        <v>0.13895534899905637</v>
      </c>
      <c r="O26" s="5">
        <f t="shared" si="1"/>
        <v>0.11540099210150928</v>
      </c>
      <c r="P26" s="5">
        <f t="shared" si="1"/>
        <v>9.0086509832370529E-2</v>
      </c>
      <c r="Q26" s="5">
        <f t="shared" si="1"/>
        <v>0.13823822250170306</v>
      </c>
      <c r="R26" s="5"/>
    </row>
    <row r="27" spans="1:18" x14ac:dyDescent="0.25">
      <c r="A27">
        <f t="shared" si="0"/>
        <v>4.0035250356674587E-2</v>
      </c>
      <c r="B27">
        <f t="shared" si="0"/>
        <v>3.0800132983526171E-2</v>
      </c>
      <c r="C27">
        <f t="shared" si="0"/>
        <v>2.7486654014079896E-2</v>
      </c>
      <c r="D27">
        <f t="shared" si="0"/>
        <v>5.8177303543141677E-2</v>
      </c>
      <c r="E27">
        <f t="shared" si="0"/>
        <v>7.5068514914406375E-3</v>
      </c>
      <c r="F27" s="4"/>
      <c r="G27" s="5">
        <v>4.0035250356674587E-2</v>
      </c>
      <c r="H27" s="5">
        <v>3.0800132983526171E-2</v>
      </c>
      <c r="I27" s="5">
        <v>2.7486654014079896E-2</v>
      </c>
      <c r="J27" s="5">
        <v>5.8177303543141677E-2</v>
      </c>
      <c r="K27" s="5">
        <v>7.5068514914406375E-3</v>
      </c>
      <c r="N27" s="5"/>
      <c r="O27" s="5"/>
      <c r="P27" s="5"/>
      <c r="Q27" s="5"/>
      <c r="R27" s="5"/>
    </row>
    <row r="28" spans="1:18" x14ac:dyDescent="0.25">
      <c r="A28">
        <f t="shared" si="0"/>
        <v>4.549698702260252E-2</v>
      </c>
      <c r="B28">
        <f t="shared" si="0"/>
        <v>8.5805126620261407E-2</v>
      </c>
      <c r="C28">
        <f t="shared" si="0"/>
        <v>4.9044139725753173E-2</v>
      </c>
      <c r="D28">
        <f t="shared" si="0"/>
        <v>5.9017614500628007E-2</v>
      </c>
      <c r="E28">
        <f t="shared" si="0"/>
        <v>-0.10001576913979336</v>
      </c>
      <c r="F28" s="4"/>
      <c r="G28" s="5">
        <v>4.549698702260252E-2</v>
      </c>
      <c r="H28" s="5">
        <v>8.5805126620261407E-2</v>
      </c>
      <c r="I28" s="5">
        <v>4.9044139725753173E-2</v>
      </c>
      <c r="J28" s="5">
        <v>5.9017614500628007E-2</v>
      </c>
      <c r="K28" s="5">
        <v>-0.10001576913979336</v>
      </c>
      <c r="N28" s="5"/>
      <c r="O28" s="5"/>
      <c r="P28" s="5"/>
      <c r="Q28" s="5"/>
      <c r="R28" s="5"/>
    </row>
    <row r="29" spans="1:18" x14ac:dyDescent="0.25">
      <c r="A29">
        <f t="shared" si="0"/>
        <v>3.6468824751353275E-2</v>
      </c>
      <c r="B29">
        <f t="shared" si="0"/>
        <v>-3.8763826937095337E-3</v>
      </c>
      <c r="C29">
        <f t="shared" si="0"/>
        <v>9.6364850682187121E-3</v>
      </c>
      <c r="D29">
        <f t="shared" si="0"/>
        <v>2.3460302133610687E-2</v>
      </c>
      <c r="E29">
        <f t="shared" si="0"/>
        <v>4.485522799947439E-2</v>
      </c>
      <c r="F29" s="4"/>
      <c r="G29" s="5">
        <v>3.6468824751353275E-2</v>
      </c>
      <c r="H29" s="5">
        <v>-3.8763826937095337E-3</v>
      </c>
      <c r="I29" s="5">
        <v>9.6364850682187121E-3</v>
      </c>
      <c r="J29" s="5">
        <v>2.3460302133610687E-2</v>
      </c>
      <c r="K29" s="5">
        <v>4.485522799947439E-2</v>
      </c>
      <c r="M29" s="6" t="s">
        <v>10</v>
      </c>
      <c r="N29" s="11"/>
      <c r="O29" s="11"/>
      <c r="P29" s="11"/>
      <c r="Q29" s="11"/>
      <c r="R29" s="5"/>
    </row>
    <row r="30" spans="1:18" x14ac:dyDescent="0.25">
      <c r="A30">
        <f t="shared" si="0"/>
        <v>-2.879912543581116E-2</v>
      </c>
      <c r="B30">
        <f t="shared" si="0"/>
        <v>-1.8618408593290531E-2</v>
      </c>
      <c r="C30">
        <f t="shared" si="0"/>
        <v>-2.7310527310527435E-2</v>
      </c>
      <c r="D30">
        <f t="shared" si="0"/>
        <v>-2.1891711721323828E-2</v>
      </c>
      <c r="E30">
        <f t="shared" si="0"/>
        <v>1.8362470129543337E-2</v>
      </c>
      <c r="F30" s="4"/>
      <c r="G30" s="5">
        <v>-2.879912543581116E-2</v>
      </c>
      <c r="H30" s="5">
        <v>-1.8618408593290531E-2</v>
      </c>
      <c r="I30" s="5">
        <v>-2.7310527310527435E-2</v>
      </c>
      <c r="J30" s="5">
        <v>-2.1891711721323828E-2</v>
      </c>
      <c r="K30" s="5">
        <v>1.8362470129543337E-2</v>
      </c>
      <c r="M30" s="8" t="s">
        <v>1</v>
      </c>
      <c r="N30" s="8" t="s">
        <v>2</v>
      </c>
      <c r="O30" s="8" t="s">
        <v>3</v>
      </c>
      <c r="P30" s="8" t="s">
        <v>4</v>
      </c>
      <c r="Q30" s="8" t="s">
        <v>5</v>
      </c>
      <c r="R30" s="5"/>
    </row>
    <row r="31" spans="1:18" x14ac:dyDescent="0.25">
      <c r="A31">
        <f t="shared" si="0"/>
        <v>-4.8337264542706294E-2</v>
      </c>
      <c r="B31">
        <f t="shared" si="0"/>
        <v>-6.1939008092248712E-2</v>
      </c>
      <c r="C31">
        <f t="shared" si="0"/>
        <v>-4.1369686371143639E-2</v>
      </c>
      <c r="D31">
        <f t="shared" si="0"/>
        <v>-3.0713189673572505E-2</v>
      </c>
      <c r="E31">
        <f t="shared" si="0"/>
        <v>-6.9573092915071804E-3</v>
      </c>
      <c r="F31" s="4"/>
      <c r="G31" s="5">
        <v>-4.8337264542706294E-2</v>
      </c>
      <c r="H31" s="5">
        <v>-6.1939008092248712E-2</v>
      </c>
      <c r="I31" s="5">
        <v>-4.1369686371143639E-2</v>
      </c>
      <c r="J31" s="5">
        <v>-3.0713189673572505E-2</v>
      </c>
      <c r="K31" s="5">
        <v>-6.9573092915071804E-3</v>
      </c>
      <c r="N31" s="5"/>
      <c r="O31" s="5"/>
      <c r="P31" s="5"/>
      <c r="Q31" s="5"/>
      <c r="R31" s="5"/>
    </row>
    <row r="32" spans="1:18" x14ac:dyDescent="0.25">
      <c r="A32">
        <f t="shared" si="0"/>
        <v>1.1864914924987096E-2</v>
      </c>
      <c r="B32">
        <f t="shared" si="0"/>
        <v>-2.418074202396518E-3</v>
      </c>
      <c r="C32">
        <f t="shared" si="0"/>
        <v>2.6856705884520771E-2</v>
      </c>
      <c r="D32">
        <f t="shared" si="0"/>
        <v>1.0604808606133312E-2</v>
      </c>
      <c r="E32">
        <f t="shared" si="0"/>
        <v>0</v>
      </c>
      <c r="F32" s="4"/>
      <c r="G32" s="5">
        <v>1.1864914924987096E-2</v>
      </c>
      <c r="H32" s="5">
        <v>-2.418074202396518E-3</v>
      </c>
      <c r="I32" s="5">
        <v>2.6856705884520771E-2</v>
      </c>
      <c r="J32" s="5">
        <v>1.0604808606133312E-2</v>
      </c>
      <c r="K32" s="5">
        <v>0</v>
      </c>
      <c r="M32" s="5">
        <f>MIN(G26:G37)</f>
        <v>-6.8510973051476631E-2</v>
      </c>
      <c r="N32" s="5">
        <f t="shared" ref="N32:Q32" si="2">MIN(H26:H37)</f>
        <v>-7.5628736795113963E-2</v>
      </c>
      <c r="O32" s="5">
        <f t="shared" si="2"/>
        <v>-8.4296715079442364E-2</v>
      </c>
      <c r="P32" s="5">
        <f t="shared" si="2"/>
        <v>-5.9372796348971087E-2</v>
      </c>
      <c r="Q32" s="5">
        <f t="shared" si="2"/>
        <v>-0.24251720421192266</v>
      </c>
      <c r="R32" s="5"/>
    </row>
    <row r="33" spans="1:18" x14ac:dyDescent="0.25">
      <c r="A33">
        <f t="shared" si="0"/>
        <v>-5.5737072814351918E-2</v>
      </c>
      <c r="B33">
        <f t="shared" si="0"/>
        <v>-7.2079519554285348E-2</v>
      </c>
      <c r="C33">
        <f t="shared" si="0"/>
        <v>-7.9530568665099471E-2</v>
      </c>
      <c r="D33">
        <f t="shared" si="0"/>
        <v>-3.8027471250761793E-2</v>
      </c>
      <c r="E33">
        <f t="shared" si="0"/>
        <v>-0.24251720421192266</v>
      </c>
      <c r="F33" s="4"/>
      <c r="G33" s="5">
        <v>-5.5737072814351918E-2</v>
      </c>
      <c r="H33" s="5">
        <v>-7.2079519554285348E-2</v>
      </c>
      <c r="I33" s="5">
        <v>-7.9530568665099471E-2</v>
      </c>
      <c r="J33" s="5">
        <v>-3.8027471250761793E-2</v>
      </c>
      <c r="K33" s="5">
        <v>-0.24251720421192266</v>
      </c>
      <c r="N33" s="5"/>
      <c r="O33" s="5"/>
      <c r="P33" s="5"/>
      <c r="Q33" s="5"/>
      <c r="R33" s="5"/>
    </row>
    <row r="34" spans="1:18" x14ac:dyDescent="0.25">
      <c r="A34">
        <f t="shared" si="0"/>
        <v>-6.3594063980915258E-2</v>
      </c>
      <c r="B34">
        <f t="shared" si="0"/>
        <v>-7.5628736795113963E-2</v>
      </c>
      <c r="C34">
        <f t="shared" si="0"/>
        <v>-8.4296715079442364E-2</v>
      </c>
      <c r="D34">
        <f t="shared" si="0"/>
        <v>-5.3889085367187409E-2</v>
      </c>
      <c r="E34">
        <f t="shared" si="0"/>
        <v>4.4384851138353713E-2</v>
      </c>
      <c r="F34" s="4"/>
      <c r="G34" s="5">
        <v>-6.3594063980915258E-2</v>
      </c>
      <c r="H34" s="5">
        <v>-7.5628736795113963E-2</v>
      </c>
      <c r="I34" s="5">
        <v>-8.4296715079442364E-2</v>
      </c>
      <c r="J34" s="5">
        <v>-5.3889085367187409E-2</v>
      </c>
      <c r="K34" s="5">
        <v>4.4384851138353713E-2</v>
      </c>
      <c r="N34" s="5"/>
      <c r="O34" s="5"/>
      <c r="P34" s="5"/>
      <c r="Q34" s="5"/>
      <c r="R34" s="5"/>
    </row>
    <row r="35" spans="1:18" x14ac:dyDescent="0.25">
      <c r="A35">
        <f t="shared" si="0"/>
        <v>0.12395542855831351</v>
      </c>
      <c r="B35">
        <f t="shared" si="0"/>
        <v>0.13895534899905637</v>
      </c>
      <c r="C35">
        <f t="shared" si="0"/>
        <v>0.11540099210150928</v>
      </c>
      <c r="D35">
        <f t="shared" si="0"/>
        <v>9.0086509832370529E-2</v>
      </c>
      <c r="E35">
        <f t="shared" si="0"/>
        <v>0.13823822250170306</v>
      </c>
      <c r="F35" s="4"/>
      <c r="G35" s="5">
        <v>0.12395542855831351</v>
      </c>
      <c r="H35" s="5">
        <v>0.13895534899905637</v>
      </c>
      <c r="I35" s="5">
        <v>0.11540099210150928</v>
      </c>
      <c r="J35" s="5">
        <v>9.0086509832370529E-2</v>
      </c>
      <c r="K35" s="5">
        <v>0.13823822250170306</v>
      </c>
      <c r="M35" s="6" t="s">
        <v>11</v>
      </c>
      <c r="N35" s="11"/>
      <c r="O35" s="11"/>
      <c r="P35" s="11"/>
      <c r="Q35" s="11"/>
      <c r="R35" s="5"/>
    </row>
    <row r="36" spans="1:18" x14ac:dyDescent="0.25">
      <c r="A36">
        <f t="shared" si="0"/>
        <v>1.2348048755087215E-2</v>
      </c>
      <c r="B36">
        <f t="shared" si="0"/>
        <v>5.3779438477077793E-2</v>
      </c>
      <c r="C36">
        <f t="shared" si="0"/>
        <v>-8.7227890020327385E-3</v>
      </c>
      <c r="D36">
        <f t="shared" si="0"/>
        <v>3.9037297986181021E-3</v>
      </c>
      <c r="E36">
        <f t="shared" si="0"/>
        <v>-0.13576722986971129</v>
      </c>
      <c r="F36" s="4"/>
      <c r="G36" s="5">
        <v>1.2348048755087215E-2</v>
      </c>
      <c r="H36" s="5">
        <v>5.3779438477077793E-2</v>
      </c>
      <c r="I36" s="5">
        <v>-8.7227890020327385E-3</v>
      </c>
      <c r="J36" s="5">
        <v>3.9037297986181021E-3</v>
      </c>
      <c r="K36" s="5">
        <v>-0.13576722986971129</v>
      </c>
      <c r="M36" s="8" t="s">
        <v>1</v>
      </c>
      <c r="N36" s="8" t="s">
        <v>2</v>
      </c>
      <c r="O36" s="8" t="s">
        <v>3</v>
      </c>
      <c r="P36" s="8" t="s">
        <v>4</v>
      </c>
      <c r="Q36" s="8" t="s">
        <v>5</v>
      </c>
      <c r="R36" s="5"/>
    </row>
    <row r="37" spans="1:18" x14ac:dyDescent="0.25">
      <c r="A37">
        <f t="shared" si="0"/>
        <v>-6.8510973051476631E-2</v>
      </c>
      <c r="B37">
        <f t="shared" si="0"/>
        <v>-6.3987461156557165E-2</v>
      </c>
      <c r="C37">
        <f t="shared" si="0"/>
        <v>-8.0331956599177773E-2</v>
      </c>
      <c r="D37">
        <f t="shared" si="0"/>
        <v>-5.9372796348971087E-2</v>
      </c>
      <c r="E37">
        <f t="shared" si="0"/>
        <v>-4.3788621350948242E-2</v>
      </c>
      <c r="F37" s="4"/>
      <c r="G37" s="5">
        <v>-6.8510973051476631E-2</v>
      </c>
      <c r="H37" s="5">
        <v>-6.3987461156557165E-2</v>
      </c>
      <c r="I37" s="5">
        <v>-8.0331956599177773E-2</v>
      </c>
      <c r="J37" s="5">
        <v>-5.9372796348971087E-2</v>
      </c>
      <c r="K37" s="5">
        <v>-4.3788621350948242E-2</v>
      </c>
      <c r="M37" s="5">
        <f>MAX(G26:G37)-MIN(G26:G37)</f>
        <v>0.19246640160979014</v>
      </c>
      <c r="N37" s="5">
        <f t="shared" ref="N37:Q37" si="3">MAX(H26:H37)-MIN(H26:H37)</f>
        <v>0.21458408579417032</v>
      </c>
      <c r="O37" s="5">
        <f t="shared" si="3"/>
        <v>0.19969770718095164</v>
      </c>
      <c r="P37" s="5">
        <f t="shared" si="3"/>
        <v>0.14945930618134162</v>
      </c>
      <c r="Q37" s="5">
        <f t="shared" si="3"/>
        <v>0.38075542671362572</v>
      </c>
      <c r="R37" s="5"/>
    </row>
    <row r="38" spans="1:18" x14ac:dyDescent="0.25">
      <c r="F38" s="4"/>
      <c r="N38" s="5"/>
      <c r="O38" s="5"/>
      <c r="P38" s="5"/>
      <c r="Q38" s="5"/>
      <c r="R38" s="5"/>
    </row>
    <row r="39" spans="1:18" x14ac:dyDescent="0.25">
      <c r="A39" s="3"/>
      <c r="B39" s="4"/>
      <c r="C39" s="4"/>
      <c r="D39" s="4"/>
      <c r="E39" s="4"/>
      <c r="F39" s="4"/>
      <c r="N39" s="5"/>
      <c r="O39" s="5"/>
      <c r="P39" s="5"/>
      <c r="Q39" s="5"/>
      <c r="R39" s="5"/>
    </row>
    <row r="40" spans="1:18" x14ac:dyDescent="0.25">
      <c r="A40" s="6" t="s">
        <v>7</v>
      </c>
      <c r="B40" s="6"/>
      <c r="C40" s="6"/>
      <c r="D40" s="10"/>
      <c r="E40" s="10"/>
      <c r="F40" s="4"/>
      <c r="G40" s="6" t="s">
        <v>7</v>
      </c>
      <c r="H40" s="6"/>
      <c r="I40" s="6"/>
      <c r="J40" s="10"/>
      <c r="K40" s="10"/>
      <c r="N40" s="5"/>
      <c r="O40" s="5"/>
      <c r="P40" s="5"/>
      <c r="Q40" s="5"/>
      <c r="R40" s="5"/>
    </row>
    <row r="41" spans="1:18" x14ac:dyDescent="0.25">
      <c r="A41" s="8" t="s">
        <v>1</v>
      </c>
      <c r="B41" s="8" t="s">
        <v>2</v>
      </c>
      <c r="C41" s="8" t="s">
        <v>3</v>
      </c>
      <c r="D41" s="8" t="s">
        <v>4</v>
      </c>
      <c r="E41" s="8" t="s">
        <v>5</v>
      </c>
      <c r="F41" s="4"/>
      <c r="G41" s="8" t="s">
        <v>1</v>
      </c>
      <c r="H41" s="8" t="s">
        <v>2</v>
      </c>
      <c r="I41" s="8" t="s">
        <v>3</v>
      </c>
      <c r="J41" s="8" t="s">
        <v>4</v>
      </c>
      <c r="K41" s="8" t="s">
        <v>5</v>
      </c>
      <c r="N41" s="5"/>
      <c r="O41" s="5"/>
      <c r="P41" s="5"/>
      <c r="Q41" s="5"/>
      <c r="R41" s="5"/>
    </row>
    <row r="42" spans="1:18" x14ac:dyDescent="0.25">
      <c r="A42" s="9">
        <f>AVERAGE(A26:A37)</f>
        <v>7.3263148922655856E-3</v>
      </c>
      <c r="B42" s="9">
        <f t="shared" ref="B42:E42" si="4">AVERAGE(B26:B37)</f>
        <v>8.2126632911949365E-3</v>
      </c>
      <c r="C42" s="9">
        <f t="shared" si="4"/>
        <v>-5.3410184901403314E-3</v>
      </c>
      <c r="D42" s="9">
        <f t="shared" si="4"/>
        <v>1.0532491933046242E-2</v>
      </c>
      <c r="E42" s="9">
        <f t="shared" si="4"/>
        <v>-2.7465500061585487E-2</v>
      </c>
      <c r="F42" s="4"/>
      <c r="G42" s="5">
        <f>AVERAGE(G26:G37)</f>
        <v>7.3263148922655856E-3</v>
      </c>
      <c r="H42" s="5">
        <f t="shared" ref="H42:K42" si="5">AVERAGE(H26:H37)</f>
        <v>8.2126632911949365E-3</v>
      </c>
      <c r="I42" s="5">
        <f t="shared" si="5"/>
        <v>-5.3410184901403314E-3</v>
      </c>
      <c r="J42" s="5">
        <f t="shared" si="5"/>
        <v>1.0532491933046242E-2</v>
      </c>
      <c r="K42" s="5">
        <f t="shared" si="5"/>
        <v>-2.7465500061585487E-2</v>
      </c>
      <c r="N42" s="5"/>
      <c r="O42" s="5"/>
      <c r="P42" s="5"/>
      <c r="Q42" s="5"/>
      <c r="R42" s="5"/>
    </row>
    <row r="45" spans="1:18" x14ac:dyDescent="0.25">
      <c r="A45" s="6" t="s">
        <v>8</v>
      </c>
      <c r="B45" s="6"/>
      <c r="C45" s="6"/>
      <c r="D45" s="6"/>
      <c r="E45" s="6"/>
    </row>
    <row r="46" spans="1:18" x14ac:dyDescent="0.25">
      <c r="A46" s="2" t="s">
        <v>4</v>
      </c>
      <c r="B46" s="4">
        <v>1.0532491933046242E-2</v>
      </c>
      <c r="D46" s="5">
        <f>B46</f>
        <v>1.0532491933046242E-2</v>
      </c>
    </row>
    <row r="47" spans="1:18" x14ac:dyDescent="0.25">
      <c r="A47" s="2" t="s">
        <v>2</v>
      </c>
      <c r="B47" s="4">
        <v>8.2126632911949365E-3</v>
      </c>
      <c r="D47" s="5">
        <f t="shared" ref="D47:D50" si="6">B47</f>
        <v>8.2126632911949365E-3</v>
      </c>
    </row>
    <row r="48" spans="1:18" x14ac:dyDescent="0.25">
      <c r="A48" s="2" t="s">
        <v>1</v>
      </c>
      <c r="B48" s="4">
        <v>7.3263148922655856E-3</v>
      </c>
      <c r="D48" s="5">
        <f t="shared" si="6"/>
        <v>7.3263148922655856E-3</v>
      </c>
    </row>
    <row r="49" spans="1:11" x14ac:dyDescent="0.25">
      <c r="A49" s="2" t="s">
        <v>3</v>
      </c>
      <c r="B49" s="4">
        <v>-5.3410184901403314E-3</v>
      </c>
      <c r="D49" s="5">
        <f t="shared" si="6"/>
        <v>-5.3410184901403314E-3</v>
      </c>
    </row>
    <row r="50" spans="1:11" x14ac:dyDescent="0.25">
      <c r="A50" s="2" t="s">
        <v>5</v>
      </c>
      <c r="B50" s="4">
        <v>-2.7465500061585487E-2</v>
      </c>
      <c r="D50" s="5">
        <f t="shared" si="6"/>
        <v>-2.7465500061585487E-2</v>
      </c>
    </row>
    <row r="53" spans="1:11" x14ac:dyDescent="0.25">
      <c r="A53" s="6" t="s">
        <v>13</v>
      </c>
      <c r="B53" s="6"/>
      <c r="C53" s="6"/>
      <c r="D53" s="10"/>
      <c r="E53" s="10"/>
    </row>
    <row r="54" spans="1:11" x14ac:dyDescent="0.25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</row>
    <row r="55" spans="1:11" x14ac:dyDescent="0.25">
      <c r="A55">
        <f>VAR(A26:A37)</f>
        <v>3.8064299429722741E-3</v>
      </c>
      <c r="B55">
        <f t="shared" ref="B55:E55" si="7">VAR(B26:B37)</f>
        <v>5.1470780727896071E-3</v>
      </c>
      <c r="C55">
        <f t="shared" si="7"/>
        <v>3.6555770727141365E-3</v>
      </c>
      <c r="D55">
        <f t="shared" si="7"/>
        <v>2.8053366670575406E-3</v>
      </c>
      <c r="E55">
        <f t="shared" si="7"/>
        <v>9.6866636074789524E-3</v>
      </c>
    </row>
    <row r="58" spans="1:11" x14ac:dyDescent="0.25">
      <c r="A58" s="6" t="s">
        <v>12</v>
      </c>
      <c r="B58" s="6"/>
      <c r="C58" s="6"/>
      <c r="D58" s="10"/>
      <c r="E58" s="10"/>
      <c r="G58" s="6" t="s">
        <v>14</v>
      </c>
      <c r="H58" s="6"/>
      <c r="I58" s="6"/>
      <c r="J58" s="6"/>
      <c r="K58" s="6"/>
    </row>
    <row r="59" spans="1:11" x14ac:dyDescent="0.25">
      <c r="A59" s="8" t="s">
        <v>1</v>
      </c>
      <c r="B59" s="8" t="s">
        <v>2</v>
      </c>
      <c r="C59" s="8" t="s">
        <v>3</v>
      </c>
      <c r="D59" s="8" t="s">
        <v>4</v>
      </c>
      <c r="E59" s="8" t="s">
        <v>5</v>
      </c>
      <c r="G59" s="8" t="s">
        <v>1</v>
      </c>
      <c r="H59" s="8" t="s">
        <v>2</v>
      </c>
      <c r="I59" s="8" t="s">
        <v>3</v>
      </c>
      <c r="J59" s="8" t="s">
        <v>4</v>
      </c>
      <c r="K59" s="8" t="s">
        <v>5</v>
      </c>
    </row>
    <row r="60" spans="1:11" x14ac:dyDescent="0.25">
      <c r="A60">
        <f>STDEV(A26:A37)</f>
        <v>6.1696271710471082E-2</v>
      </c>
      <c r="B60">
        <f>STDEV(B26:B37)</f>
        <v>7.1743139552082655E-2</v>
      </c>
      <c r="C60">
        <f>STDEV(C26:C37)</f>
        <v>6.0461368432364618E-2</v>
      </c>
      <c r="D60">
        <f>STDEV(D26:D37)</f>
        <v>5.2965428980208784E-2</v>
      </c>
      <c r="E60">
        <f>STDEV(E26:E37)</f>
        <v>9.8420849455178719E-2</v>
      </c>
      <c r="G60">
        <f>SQRT(A55)</f>
        <v>6.1696271710471082E-2</v>
      </c>
      <c r="H60">
        <f>SQRT(B55)</f>
        <v>7.1743139552082655E-2</v>
      </c>
      <c r="I60">
        <f>SQRT(C55)</f>
        <v>6.0461368432364618E-2</v>
      </c>
      <c r="J60">
        <f>SQRT(D55)</f>
        <v>5.2965428980208784E-2</v>
      </c>
      <c r="K60">
        <f>SQRT(E55)</f>
        <v>9.8420849455178719E-2</v>
      </c>
    </row>
    <row r="63" spans="1:11" x14ac:dyDescent="0.25">
      <c r="A63" s="6" t="s">
        <v>15</v>
      </c>
      <c r="B63" s="6"/>
      <c r="C63" s="6"/>
      <c r="D63" s="10"/>
      <c r="E63" s="10"/>
      <c r="F63" s="7"/>
      <c r="I63" s="1"/>
    </row>
    <row r="64" spans="1:11" x14ac:dyDescent="0.25">
      <c r="A64" s="6"/>
      <c r="B64" s="6"/>
      <c r="C64" s="6"/>
      <c r="D64" s="10"/>
      <c r="E64" s="10"/>
      <c r="F64" s="7"/>
      <c r="I64" s="1"/>
    </row>
    <row r="65" spans="1:13" x14ac:dyDescent="0.25">
      <c r="B65" s="1" t="s">
        <v>16</v>
      </c>
      <c r="C65" s="1" t="s">
        <v>17</v>
      </c>
      <c r="D65" s="1" t="s">
        <v>18</v>
      </c>
      <c r="E65" s="1"/>
    </row>
    <row r="66" spans="1:13" x14ac:dyDescent="0.25">
      <c r="A66" s="2" t="s">
        <v>1</v>
      </c>
      <c r="B66">
        <v>7.3263148922655856E-3</v>
      </c>
      <c r="C66" s="4">
        <v>0.1</v>
      </c>
      <c r="D66">
        <f>B66*C66</f>
        <v>7.3263148922655865E-4</v>
      </c>
    </row>
    <row r="67" spans="1:13" x14ac:dyDescent="0.25">
      <c r="A67" s="2" t="s">
        <v>2</v>
      </c>
      <c r="B67">
        <v>8.2126632911949365E-3</v>
      </c>
      <c r="C67" s="4">
        <v>0.6</v>
      </c>
      <c r="D67">
        <f t="shared" ref="D67:D70" si="8">B67*C67</f>
        <v>4.9275979747169614E-3</v>
      </c>
    </row>
    <row r="68" spans="1:13" x14ac:dyDescent="0.25">
      <c r="A68" s="2" t="s">
        <v>3</v>
      </c>
      <c r="B68">
        <v>-5.3410184901403314E-3</v>
      </c>
      <c r="C68" s="4">
        <v>0.1</v>
      </c>
      <c r="D68">
        <f t="shared" si="8"/>
        <v>-5.3410184901403316E-4</v>
      </c>
    </row>
    <row r="69" spans="1:13" x14ac:dyDescent="0.25">
      <c r="A69" s="2" t="s">
        <v>4</v>
      </c>
      <c r="B69">
        <v>1.0532491933046242E-2</v>
      </c>
      <c r="C69" s="4">
        <v>0.1</v>
      </c>
      <c r="D69">
        <f t="shared" si="8"/>
        <v>1.0532491933046243E-3</v>
      </c>
    </row>
    <row r="70" spans="1:13" x14ac:dyDescent="0.25">
      <c r="A70" s="2" t="s">
        <v>5</v>
      </c>
      <c r="B70">
        <v>-2.7465500061585487E-2</v>
      </c>
      <c r="C70" s="4">
        <v>0.1</v>
      </c>
      <c r="D70">
        <f t="shared" si="8"/>
        <v>-2.7465500061585489E-3</v>
      </c>
    </row>
    <row r="72" spans="1:13" x14ac:dyDescent="0.25">
      <c r="B72" s="1" t="s">
        <v>19</v>
      </c>
      <c r="C72" s="1"/>
      <c r="D72">
        <f>SUM(D66:D70)</f>
        <v>3.4328268020755622E-3</v>
      </c>
      <c r="F72" s="1" t="s">
        <v>24</v>
      </c>
      <c r="G72" s="1"/>
      <c r="H72" s="1"/>
    </row>
    <row r="73" spans="1:13" x14ac:dyDescent="0.25">
      <c r="D73" s="12">
        <v>3.4328268020755622E-3</v>
      </c>
      <c r="F73">
        <f>SUMPRODUCT(B66:B70,C66:C70)</f>
        <v>3.4328268020755622E-3</v>
      </c>
      <c r="G73" s="4" t="s">
        <v>25</v>
      </c>
      <c r="H73" s="12">
        <f>F73</f>
        <v>3.4328268020755622E-3</v>
      </c>
    </row>
    <row r="76" spans="1:13" x14ac:dyDescent="0.25">
      <c r="A76" s="6" t="s">
        <v>20</v>
      </c>
      <c r="B76" s="6"/>
      <c r="C76" s="6"/>
      <c r="D76" s="10"/>
      <c r="E76" s="10"/>
      <c r="F76" s="7"/>
      <c r="I76" t="s">
        <v>6</v>
      </c>
    </row>
    <row r="77" spans="1:13" x14ac:dyDescent="0.25">
      <c r="A77" s="6"/>
      <c r="B77" s="6"/>
      <c r="C77" s="6"/>
      <c r="D77" s="10"/>
      <c r="E77" s="10"/>
      <c r="F77" s="7"/>
      <c r="I77" t="s">
        <v>1</v>
      </c>
      <c r="J77" t="s">
        <v>2</v>
      </c>
      <c r="K77" t="s">
        <v>3</v>
      </c>
      <c r="L77" t="s">
        <v>4</v>
      </c>
      <c r="M77" t="s">
        <v>5</v>
      </c>
    </row>
    <row r="79" spans="1:13" x14ac:dyDescent="0.25">
      <c r="B79" s="1" t="s">
        <v>21</v>
      </c>
      <c r="C79" s="1"/>
      <c r="D79" s="1"/>
      <c r="I79">
        <v>8.2724824163430119E-2</v>
      </c>
      <c r="J79">
        <v>8.775950350201929E-2</v>
      </c>
      <c r="K79">
        <v>2.9045044351657619E-2</v>
      </c>
      <c r="L79">
        <v>8.5033889143869196E-2</v>
      </c>
      <c r="M79">
        <v>-5.3887490135658224E-2</v>
      </c>
    </row>
    <row r="80" spans="1:13" x14ac:dyDescent="0.25">
      <c r="B80" s="2" t="s">
        <v>1</v>
      </c>
      <c r="C80" s="2" t="s">
        <v>2</v>
      </c>
      <c r="D80" s="2" t="s">
        <v>3</v>
      </c>
      <c r="E80" s="2" t="s">
        <v>4</v>
      </c>
      <c r="F80" s="2" t="s">
        <v>5</v>
      </c>
      <c r="I80">
        <v>4.0035250356674587E-2</v>
      </c>
      <c r="J80">
        <v>3.0800132983526171E-2</v>
      </c>
      <c r="K80">
        <v>2.7486654014079896E-2</v>
      </c>
      <c r="L80">
        <v>5.8177303543141677E-2</v>
      </c>
      <c r="M80">
        <v>7.5068514914406375E-3</v>
      </c>
    </row>
    <row r="81" spans="1:13" x14ac:dyDescent="0.25">
      <c r="A81" s="2" t="s">
        <v>22</v>
      </c>
      <c r="B81">
        <f>COVAR(I79:I90,I79:I90)</f>
        <v>3.4892274477245845E-3</v>
      </c>
      <c r="C81">
        <f>COVAR(I79:I90,J79:J90)</f>
        <v>3.8445129716931817E-3</v>
      </c>
      <c r="D81">
        <f>COVAR(I79:I90,K79:K90)</f>
        <v>3.2628720460195957E-3</v>
      </c>
      <c r="E81">
        <f>COVAR(I79:I90,L79:L90)</f>
        <v>2.9206938068998107E-3</v>
      </c>
      <c r="F81">
        <f>COVAR(I79:I90,M79:M90)</f>
        <v>2.0253113899688252E-3</v>
      </c>
      <c r="I81">
        <v>4.549698702260252E-2</v>
      </c>
      <c r="J81">
        <v>8.5805126620261407E-2</v>
      </c>
      <c r="K81">
        <v>4.9044139725753173E-2</v>
      </c>
      <c r="L81">
        <v>5.9017614500628007E-2</v>
      </c>
      <c r="M81">
        <v>-0.10001576913979336</v>
      </c>
    </row>
    <row r="82" spans="1:13" x14ac:dyDescent="0.25">
      <c r="A82" s="2" t="s">
        <v>23</v>
      </c>
      <c r="B82">
        <f>COVAR(J79:J90,I79:I90)</f>
        <v>3.8445129716931817E-3</v>
      </c>
      <c r="C82">
        <f>COVAR(J79:J90,J79:J90)</f>
        <v>4.7181549000571395E-3</v>
      </c>
      <c r="D82">
        <f>COVAR(J79:J90,K79:K90)</f>
        <v>3.659437754846609E-3</v>
      </c>
      <c r="E82">
        <f>COVAR(J79:J90,L79:L90)</f>
        <v>3.2347823650123106E-3</v>
      </c>
      <c r="F82">
        <f>COVAR(J79:J90,M79:M90)</f>
        <v>1.5312741423430317E-3</v>
      </c>
      <c r="I82">
        <v>3.6468824751353275E-2</v>
      </c>
      <c r="J82">
        <v>-3.8763826937095337E-3</v>
      </c>
      <c r="K82">
        <v>9.6364850682187121E-3</v>
      </c>
      <c r="L82">
        <v>2.3460302133610687E-2</v>
      </c>
      <c r="M82">
        <v>4.485522799947439E-2</v>
      </c>
    </row>
    <row r="83" spans="1:13" x14ac:dyDescent="0.25">
      <c r="A83" s="2" t="s">
        <v>3</v>
      </c>
      <c r="B83">
        <f>COVAR(K79:K90,I79:I90)</f>
        <v>3.2628720460195957E-3</v>
      </c>
      <c r="C83">
        <f>COVAR(K79:K90,J79:J90)</f>
        <v>3.659437754846609E-3</v>
      </c>
      <c r="D83">
        <f>COVAR(K79:K90,K79:K90)</f>
        <v>3.3509456499879586E-3</v>
      </c>
      <c r="E83">
        <f>COVAR(K79:K90,L79:L90)</f>
        <v>2.7263632596353535E-3</v>
      </c>
      <c r="F83">
        <f>COVAR(K79:K90,M79:M90)</f>
        <v>2.3662498057273164E-3</v>
      </c>
      <c r="I83">
        <v>-2.879912543581116E-2</v>
      </c>
      <c r="J83">
        <v>-1.8618408593290531E-2</v>
      </c>
      <c r="K83">
        <v>-2.7310527310527435E-2</v>
      </c>
      <c r="L83">
        <v>-2.1891711721323828E-2</v>
      </c>
      <c r="M83">
        <v>1.8362470129543337E-2</v>
      </c>
    </row>
    <row r="84" spans="1:13" x14ac:dyDescent="0.25">
      <c r="A84" s="2" t="s">
        <v>4</v>
      </c>
      <c r="B84">
        <f>COVAR(L79:L90,I79:I90)</f>
        <v>2.9206938068998107E-3</v>
      </c>
      <c r="C84">
        <f>COVAR(L79:L90,J79:J90)</f>
        <v>3.2347823650123106E-3</v>
      </c>
      <c r="D84">
        <f>COVAR(L79:L90,K79:K90)</f>
        <v>2.7263632596353535E-3</v>
      </c>
      <c r="E84">
        <f>COVAR(L79:L90,L79:L90)</f>
        <v>2.5715586114694123E-3</v>
      </c>
      <c r="F84">
        <f>COVAR(L79:L90,M79:M90)</f>
        <v>1.3034048372824079E-3</v>
      </c>
      <c r="I84">
        <v>-4.8337264542706294E-2</v>
      </c>
      <c r="J84">
        <v>-6.1939008092248712E-2</v>
      </c>
      <c r="K84">
        <v>-4.1369686371143639E-2</v>
      </c>
      <c r="L84">
        <v>-3.0713189673572505E-2</v>
      </c>
      <c r="M84">
        <v>-6.9573092915071804E-3</v>
      </c>
    </row>
    <row r="85" spans="1:13" x14ac:dyDescent="0.25">
      <c r="A85" s="2" t="s">
        <v>5</v>
      </c>
      <c r="B85">
        <f>COVAR(M79:M90,I79:I90)</f>
        <v>2.0253113899688252E-3</v>
      </c>
      <c r="C85">
        <f>COVAR(M79:M90,J79:J90)</f>
        <v>1.5312741423430317E-3</v>
      </c>
      <c r="D85">
        <f>COVAR(M79:M90,K79:K90)</f>
        <v>2.3662498057273164E-3</v>
      </c>
      <c r="E85">
        <f>COVAR(M79:M90,L79:L90)</f>
        <v>1.3034048372824079E-3</v>
      </c>
      <c r="F85">
        <f>COVAR(M79:M90,M79:M90)</f>
        <v>8.8794416401890373E-3</v>
      </c>
      <c r="I85">
        <v>1.1864914924987096E-2</v>
      </c>
      <c r="J85">
        <v>-2.418074202396518E-3</v>
      </c>
      <c r="K85">
        <v>2.6856705884520771E-2</v>
      </c>
      <c r="L85">
        <v>1.0604808606133312E-2</v>
      </c>
      <c r="M85">
        <v>0</v>
      </c>
    </row>
    <row r="86" spans="1:13" x14ac:dyDescent="0.25">
      <c r="I86">
        <v>-5.5737072814351918E-2</v>
      </c>
      <c r="J86">
        <v>-7.2079519554285348E-2</v>
      </c>
      <c r="K86">
        <v>-7.9530568665099471E-2</v>
      </c>
      <c r="L86">
        <v>-3.8027471250761793E-2</v>
      </c>
      <c r="M86">
        <v>-0.24251720421192266</v>
      </c>
    </row>
    <row r="87" spans="1:13" x14ac:dyDescent="0.25">
      <c r="A87" s="2" t="s">
        <v>27</v>
      </c>
      <c r="B87" s="13">
        <v>0.1</v>
      </c>
      <c r="C87" s="13">
        <v>0.6</v>
      </c>
      <c r="D87" s="13">
        <v>0.1</v>
      </c>
      <c r="E87" s="13">
        <v>0.1</v>
      </c>
      <c r="F87" s="13">
        <v>0.1</v>
      </c>
      <c r="G87" s="14">
        <v>0.1</v>
      </c>
      <c r="I87">
        <v>-6.3594063980915258E-2</v>
      </c>
      <c r="J87">
        <v>-7.5628736795113963E-2</v>
      </c>
      <c r="K87">
        <v>-8.4296715079442364E-2</v>
      </c>
      <c r="L87">
        <v>-5.3889085367187409E-2</v>
      </c>
      <c r="M87">
        <v>4.4384851138353713E-2</v>
      </c>
    </row>
    <row r="88" spans="1:13" x14ac:dyDescent="0.25">
      <c r="G88" s="14">
        <v>0.6</v>
      </c>
      <c r="I88">
        <v>0.12395542855831351</v>
      </c>
      <c r="J88">
        <v>0.13895534899905637</v>
      </c>
      <c r="K88">
        <v>0.11540099210150928</v>
      </c>
      <c r="L88">
        <v>9.0086509832370529E-2</v>
      </c>
      <c r="M88">
        <v>0.13823822250170306</v>
      </c>
    </row>
    <row r="89" spans="1:13" x14ac:dyDescent="0.25">
      <c r="G89" s="14">
        <v>0.1</v>
      </c>
      <c r="I89">
        <v>1.2348048755087215E-2</v>
      </c>
      <c r="J89">
        <v>5.3779438477077793E-2</v>
      </c>
      <c r="K89">
        <v>-8.7227890020327385E-3</v>
      </c>
      <c r="L89">
        <v>3.9037297986181021E-3</v>
      </c>
      <c r="M89">
        <v>-0.13576722986971129</v>
      </c>
    </row>
    <row r="90" spans="1:13" x14ac:dyDescent="0.25">
      <c r="A90" s="6" t="s">
        <v>26</v>
      </c>
      <c r="B90" s="6"/>
      <c r="C90" s="6"/>
      <c r="G90" s="14">
        <v>0.1</v>
      </c>
      <c r="I90">
        <v>-6.8510973051476631E-2</v>
      </c>
      <c r="J90">
        <v>-6.3987461156557165E-2</v>
      </c>
      <c r="K90">
        <v>-8.0331956599177773E-2</v>
      </c>
      <c r="L90">
        <v>-5.9372796348971087E-2</v>
      </c>
      <c r="M90">
        <v>-4.3788621350948242E-2</v>
      </c>
    </row>
    <row r="91" spans="1:13" x14ac:dyDescent="0.25">
      <c r="G91" s="14">
        <v>0.1</v>
      </c>
    </row>
    <row r="92" spans="1:13" x14ac:dyDescent="0.25">
      <c r="A92">
        <f t="array" ref="A92:E92">MMULT(B87:F87,B81:F85)</f>
        <v>3.4765182520771903E-3</v>
      </c>
      <c r="B92">
        <v>4.0578936634237976E-3</v>
      </c>
      <c r="C92">
        <v>3.3663057290449876E-3</v>
      </c>
      <c r="D92">
        <v>2.8930714705360846E-3</v>
      </c>
      <c r="E92">
        <v>2.3762052527225778E-3</v>
      </c>
    </row>
    <row r="93" spans="1:13" x14ac:dyDescent="0.25">
      <c r="A93" s="1">
        <f t="array" ref="A93">MMULT(A92:E92,G87:G91)</f>
        <v>3.6459462684923626E-3</v>
      </c>
    </row>
    <row r="95" spans="1:13" x14ac:dyDescent="0.25">
      <c r="A95" s="1">
        <f>MMULT((MMULT(B87:F87,B81:F85)),G87:G91)</f>
        <v>3.6459462684923626E-3</v>
      </c>
    </row>
    <row r="98" spans="1:3" x14ac:dyDescent="0.25">
      <c r="A98" s="6" t="s">
        <v>28</v>
      </c>
      <c r="B98" s="6"/>
      <c r="C98" s="6"/>
    </row>
    <row r="99" spans="1:3" x14ac:dyDescent="0.25">
      <c r="A99">
        <f>SQRT(A95)</f>
        <v>6.0381671627178085E-2</v>
      </c>
    </row>
    <row r="100" spans="1:3" x14ac:dyDescent="0.25">
      <c r="A100" s="15">
        <f>A99</f>
        <v>6.0381671627178085E-2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7169" r:id="rId4">
          <objectPr defaultSize="0" autoPict="0" r:id="rId5">
            <anchor moveWithCells="1" sizeWithCells="1">
              <from>
                <xdr:col>1</xdr:col>
                <xdr:colOff>209550</xdr:colOff>
                <xdr:row>17</xdr:row>
                <xdr:rowOff>76200</xdr:rowOff>
              </from>
              <to>
                <xdr:col>4</xdr:col>
                <xdr:colOff>495300</xdr:colOff>
                <xdr:row>19</xdr:row>
                <xdr:rowOff>142875</xdr:rowOff>
              </to>
            </anchor>
          </objectPr>
        </oleObject>
      </mc:Choice>
      <mc:Fallback>
        <oleObject progId="Equation.DSMT4" shapeId="716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ερωτήματα 1-5 (3)</vt:lpstr>
      <vt:lpstr>ερώτημα 1</vt:lpstr>
      <vt:lpstr>ερώτημα 2</vt:lpstr>
      <vt:lpstr>ερώτημα 3</vt:lpstr>
      <vt:lpstr>ερώτημα 4</vt:lpstr>
      <vt:lpstr>ερώτημα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aliadaki</dc:creator>
  <cp:lastModifiedBy>α</cp:lastModifiedBy>
  <dcterms:created xsi:type="dcterms:W3CDTF">2017-05-08T12:25:28Z</dcterms:created>
  <dcterms:modified xsi:type="dcterms:W3CDTF">2020-05-12T12:28:25Z</dcterms:modified>
</cp:coreProperties>
</file>