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760" activeTab="1"/>
  </bookViews>
  <sheets>
    <sheet name="Α Ερωτημα" sheetId="1" r:id="rId1"/>
    <sheet name="Β Ερώτημα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N10" i="2"/>
  <c r="K8"/>
  <c r="O8"/>
  <c r="I9"/>
  <c r="M9"/>
  <c r="Q9"/>
  <c r="H10"/>
  <c r="I8" s="1"/>
  <c r="I10" s="1"/>
  <c r="J10"/>
  <c r="K9" s="1"/>
  <c r="K10" s="1"/>
  <c r="L10"/>
  <c r="M8" s="1"/>
  <c r="M10" s="1"/>
  <c r="O9"/>
  <c r="P10"/>
  <c r="Q8" s="1"/>
  <c r="Q10" s="1"/>
  <c r="O10" l="1"/>
  <c r="J74" l="1"/>
  <c r="J73"/>
  <c r="J71"/>
  <c r="J72"/>
  <c r="O65"/>
  <c r="O64"/>
  <c r="O63"/>
  <c r="O62"/>
  <c r="J65"/>
  <c r="J64"/>
  <c r="J63"/>
  <c r="J62"/>
  <c r="O56"/>
  <c r="O55"/>
  <c r="O54"/>
  <c r="O53"/>
  <c r="J56"/>
  <c r="J55"/>
  <c r="J53"/>
  <c r="J54"/>
  <c r="S34"/>
  <c r="T34" s="1"/>
  <c r="S35"/>
  <c r="T35" s="1"/>
  <c r="S36"/>
  <c r="T36" s="1"/>
  <c r="S37"/>
  <c r="T37" s="1"/>
  <c r="S33"/>
  <c r="T33" s="1"/>
  <c r="Q34"/>
  <c r="R34" s="1"/>
  <c r="Q35"/>
  <c r="R35" s="1"/>
  <c r="Q36"/>
  <c r="R36" s="1"/>
  <c r="Q37"/>
  <c r="R37" s="1"/>
  <c r="Q33"/>
  <c r="R33" s="1"/>
  <c r="P34"/>
  <c r="P33"/>
  <c r="O34"/>
  <c r="O35"/>
  <c r="P35" s="1"/>
  <c r="O36"/>
  <c r="P36" s="1"/>
  <c r="O37"/>
  <c r="P37" s="1"/>
  <c r="O33"/>
  <c r="M37"/>
  <c r="N37" s="1"/>
  <c r="M36"/>
  <c r="N36" s="1"/>
  <c r="M35"/>
  <c r="N35" s="1"/>
  <c r="M34"/>
  <c r="N34" s="1"/>
  <c r="M33"/>
  <c r="N33" s="1"/>
  <c r="T26"/>
  <c r="S25"/>
  <c r="T25" s="1"/>
  <c r="S26"/>
  <c r="S27"/>
  <c r="T27" s="1"/>
  <c r="S28"/>
  <c r="T28" s="1"/>
  <c r="S24"/>
  <c r="T24" s="1"/>
  <c r="Q25"/>
  <c r="R25" s="1"/>
  <c r="Q26"/>
  <c r="R26" s="1"/>
  <c r="Q27"/>
  <c r="R27" s="1"/>
  <c r="Q28"/>
  <c r="R28" s="1"/>
  <c r="Q24"/>
  <c r="R24" s="1"/>
  <c r="O25"/>
  <c r="P25" s="1"/>
  <c r="O26"/>
  <c r="P26" s="1"/>
  <c r="O27"/>
  <c r="P27" s="1"/>
  <c r="O28"/>
  <c r="P28" s="1"/>
  <c r="O24"/>
  <c r="P24" s="1"/>
  <c r="N25"/>
  <c r="N28"/>
  <c r="M25"/>
  <c r="M26"/>
  <c r="N26" s="1"/>
  <c r="M27"/>
  <c r="N27" s="1"/>
  <c r="M28"/>
  <c r="M24"/>
  <c r="N24" s="1"/>
  <c r="N17"/>
  <c r="O15" s="1"/>
  <c r="J17"/>
  <c r="K15" s="1"/>
  <c r="H17"/>
  <c r="I15" s="1"/>
  <c r="P17"/>
  <c r="Q16" s="1"/>
  <c r="L17"/>
  <c r="M16" s="1"/>
  <c r="P26" i="1"/>
  <c r="K16" i="2" l="1"/>
  <c r="K17" s="1"/>
  <c r="Q15"/>
  <c r="Q17" s="1"/>
  <c r="O16"/>
  <c r="O17" s="1"/>
  <c r="I16"/>
  <c r="M15"/>
  <c r="M17" s="1"/>
  <c r="I17" l="1"/>
  <c r="V26" i="1"/>
</calcChain>
</file>

<file path=xl/sharedStrings.xml><?xml version="1.0" encoding="utf-8"?>
<sst xmlns="http://schemas.openxmlformats.org/spreadsheetml/2006/main" count="156" uniqueCount="63">
  <si>
    <t>Παρασκευας Μαλτέζος</t>
  </si>
  <si>
    <t>Όνομα</t>
  </si>
  <si>
    <t>Αλέξανδρος Ρασούλης</t>
  </si>
  <si>
    <t>Στοιχεία Ισολογισμου</t>
  </si>
  <si>
    <t>Κτίρια - εγκαταστασεις</t>
  </si>
  <si>
    <t>Μετοχικό κεφάλαιο</t>
  </si>
  <si>
    <t>Τακτικο αποθεματικο</t>
  </si>
  <si>
    <t>Αποθέματα ά υλών</t>
  </si>
  <si>
    <t>Καταθέσεις όψεως</t>
  </si>
  <si>
    <t>Πελάτες</t>
  </si>
  <si>
    <t>Χρεόγραφα</t>
  </si>
  <si>
    <t>Γραμμάτια πληρωτέα</t>
  </si>
  <si>
    <t>Συμμετοχές</t>
  </si>
  <si>
    <t>Προμηθευτές</t>
  </si>
  <si>
    <t>Δάνειο στο προσωπικό</t>
  </si>
  <si>
    <t>Αυτοκίνητα</t>
  </si>
  <si>
    <t>Προπληρωθέντα Ενοίκια</t>
  </si>
  <si>
    <t>Προκαταβολές σε προμηθευτες</t>
  </si>
  <si>
    <t>Ταμείο</t>
  </si>
  <si>
    <t>Οφειλές σε ΕΥΔΑΠ</t>
  </si>
  <si>
    <t>Ασφάλιστρα προπληρωθέντα</t>
  </si>
  <si>
    <t>€</t>
  </si>
  <si>
    <t>ΕΝΕΡΓΗΤΙΚΟ</t>
  </si>
  <si>
    <t>ΠΑΘΗΤΙΚΟ</t>
  </si>
  <si>
    <t>ΠΑΓΙΟ ΕΝΕΡΓΗΤΙΚΟ</t>
  </si>
  <si>
    <t>ΙΔΙΑ ΚΕΦΑΛΑΙΑ</t>
  </si>
  <si>
    <t>ΚΥΚΛΟΦΟΡΟΥΝ ΕΝΕΡΓΗΤΙΚΟ</t>
  </si>
  <si>
    <t>ΜΑΚΡΟΠΡΟΘΕΣΜΕΣ ΥΠΟΧΡΕΩΣΕΙΣ</t>
  </si>
  <si>
    <t>ΒΡΑΧΥΠΡΟΘΕΣΜΕΣ ΥΠΟΧΡΕΩΣΕΙΣ</t>
  </si>
  <si>
    <t>ΣΥΝΟΛΟ ΕΝΕΡΓΗΤΙΚΟΥ</t>
  </si>
  <si>
    <t>ΣΥΝΟΛΟ ΠΑΘΗΤΙΚΟΥ</t>
  </si>
  <si>
    <t>Ισολογισμός της ανώνυμης εταιρείας "ΑΕ" κατά την 1/12/2018</t>
  </si>
  <si>
    <t>Φόροι Πληρωτέοι</t>
  </si>
  <si>
    <t>Αριμθος Μητρώου</t>
  </si>
  <si>
    <t>Έτη</t>
  </si>
  <si>
    <t>Πάγιο Ενεργητικό</t>
  </si>
  <si>
    <t>Κυκλοφορούν Ενεργητικό</t>
  </si>
  <si>
    <t>Σύνολο Ενεργητικού</t>
  </si>
  <si>
    <t>2014/15</t>
  </si>
  <si>
    <t>%</t>
  </si>
  <si>
    <t>Διαχρονικά Στοιχεία Ισολογισμού  Ηπειρωτικής Εταιρείας Εμφιαλώσεων ΑΕ</t>
  </si>
  <si>
    <t>Έτη &amp; Κάθετη ανάλυση Ενεργητικού</t>
  </si>
  <si>
    <t>Έτη &amp; Κάθετη ανάλυση Κεφαλαίου</t>
  </si>
  <si>
    <t>Ίδια Κεφάλαια</t>
  </si>
  <si>
    <t>Υποχρεώσεις</t>
  </si>
  <si>
    <t>Σύνολο Παθητικού</t>
  </si>
  <si>
    <t xml:space="preserve">Οριζόντια ανάλυση στον ισολογισμό </t>
  </si>
  <si>
    <t>Σταθερο Έτος</t>
  </si>
  <si>
    <t>Ποσά €</t>
  </si>
  <si>
    <t>Μεταβολές</t>
  </si>
  <si>
    <t>Μακροπρόθεσμες Υποχρεώσεις</t>
  </si>
  <si>
    <t>Βραχυπρόθεσμες Υποχρεώσεις</t>
  </si>
  <si>
    <t>2014-15</t>
  </si>
  <si>
    <t>2015-16</t>
  </si>
  <si>
    <t>2016-17</t>
  </si>
  <si>
    <t>2017-18</t>
  </si>
  <si>
    <t>2014/16</t>
  </si>
  <si>
    <t>2014/17</t>
  </si>
  <si>
    <t>2014/18</t>
  </si>
  <si>
    <t>Ανάλυση με αριθμοδεικτες τάσης</t>
  </si>
  <si>
    <t>Έτος Βάσης 2014</t>
  </si>
  <si>
    <t>Δείκτης Τασης</t>
  </si>
  <si>
    <t>Κινητό Έτος</t>
  </si>
</sst>
</file>

<file path=xl/styles.xml><?xml version="1.0" encoding="utf-8"?>
<styleSheet xmlns="http://schemas.openxmlformats.org/spreadsheetml/2006/main">
  <numFmts count="1">
    <numFmt numFmtId="164" formatCode="#,##0.0000"/>
  </numFmts>
  <fonts count="16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u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charset val="161"/>
      <scheme val="minor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0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/>
    <xf numFmtId="0" fontId="2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0" fillId="0" borderId="1" xfId="0" applyBorder="1"/>
    <xf numFmtId="0" fontId="6" fillId="0" borderId="1" xfId="0" applyFont="1" applyBorder="1"/>
    <xf numFmtId="3" fontId="0" fillId="0" borderId="1" xfId="0" applyNumberForma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0" fillId="0" borderId="0" xfId="0" applyNumberFormat="1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2" xfId="0" applyFont="1" applyBorder="1" applyAlignment="1"/>
    <xf numFmtId="0" fontId="6" fillId="0" borderId="4" xfId="0" applyFont="1" applyBorder="1" applyAlignment="1"/>
    <xf numFmtId="0" fontId="2" fillId="0" borderId="1" xfId="0" applyFont="1" applyBorder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/>
    <xf numFmtId="0" fontId="2" fillId="0" borderId="4" xfId="0" applyFont="1" applyBorder="1" applyAlignment="1"/>
    <xf numFmtId="0" fontId="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0" xfId="0" applyFont="1"/>
    <xf numFmtId="0" fontId="2" fillId="0" borderId="1" xfId="0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" xfId="0" applyFont="1" applyBorder="1" applyAlignment="1">
      <alignment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0" fillId="0" borderId="7" xfId="0" applyNumberFormat="1" applyBorder="1"/>
    <xf numFmtId="0" fontId="2" fillId="0" borderId="2" xfId="0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l-GR"/>
              <a:t>ΔΟΜΗ</a:t>
            </a:r>
            <a:r>
              <a:rPr lang="el-GR" baseline="0"/>
              <a:t> ΙΣΟΛΟΓΙΣΜΟΥ</a:t>
            </a:r>
            <a:endParaRPr lang="el-GR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'Β Ερώτημα'!$AX$67</c:f>
              <c:strCache>
                <c:ptCount val="1"/>
                <c:pt idx="0">
                  <c:v>Πάγιο Ενεργητικό</c:v>
                </c:pt>
              </c:strCache>
            </c:strRef>
          </c:tx>
          <c:marker>
            <c:symbol val="none"/>
          </c:marker>
          <c:cat>
            <c:numRef>
              <c:f>'Β Ερώτημα'!$AY$66:$BC$66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'Β Ερώτημα'!$AY$67:$BC$67</c:f>
              <c:numCache>
                <c:formatCode>#,##0</c:formatCode>
                <c:ptCount val="5"/>
                <c:pt idx="0">
                  <c:v>27694247</c:v>
                </c:pt>
                <c:pt idx="1">
                  <c:v>33208865</c:v>
                </c:pt>
                <c:pt idx="2">
                  <c:v>39739442</c:v>
                </c:pt>
                <c:pt idx="3">
                  <c:v>54725216</c:v>
                </c:pt>
                <c:pt idx="4">
                  <c:v>52411482</c:v>
                </c:pt>
              </c:numCache>
            </c:numRef>
          </c:val>
        </c:ser>
        <c:ser>
          <c:idx val="1"/>
          <c:order val="1"/>
          <c:tx>
            <c:strRef>
              <c:f>'Β Ερώτημα'!$AX$68</c:f>
              <c:strCache>
                <c:ptCount val="1"/>
                <c:pt idx="0">
                  <c:v>Κυκλοφορούν Ενεργητικό</c:v>
                </c:pt>
              </c:strCache>
            </c:strRef>
          </c:tx>
          <c:marker>
            <c:symbol val="none"/>
          </c:marker>
          <c:val>
            <c:numRef>
              <c:f>'Β Ερώτημα'!$AY$68:$BC$68</c:f>
              <c:numCache>
                <c:formatCode>#,##0</c:formatCode>
                <c:ptCount val="5"/>
                <c:pt idx="0">
                  <c:v>69721397</c:v>
                </c:pt>
                <c:pt idx="1">
                  <c:v>63374444</c:v>
                </c:pt>
                <c:pt idx="2">
                  <c:v>69716168</c:v>
                </c:pt>
                <c:pt idx="3">
                  <c:v>69418872</c:v>
                </c:pt>
                <c:pt idx="4">
                  <c:v>67713046</c:v>
                </c:pt>
              </c:numCache>
            </c:numRef>
          </c:val>
        </c:ser>
        <c:ser>
          <c:idx val="2"/>
          <c:order val="2"/>
          <c:tx>
            <c:strRef>
              <c:f>'Β Ερώτημα'!$AX$69</c:f>
              <c:strCache>
                <c:ptCount val="1"/>
                <c:pt idx="0">
                  <c:v>Μακροπρόθεσμες Υποχρεώσεις</c:v>
                </c:pt>
              </c:strCache>
            </c:strRef>
          </c:tx>
          <c:marker>
            <c:symbol val="none"/>
          </c:marker>
          <c:val>
            <c:numRef>
              <c:f>'Β Ερώτημα'!$AY$69:$BC$69</c:f>
              <c:numCache>
                <c:formatCode>#,##0</c:formatCode>
                <c:ptCount val="5"/>
                <c:pt idx="0">
                  <c:v>3356467</c:v>
                </c:pt>
                <c:pt idx="1">
                  <c:v>1859019</c:v>
                </c:pt>
                <c:pt idx="2">
                  <c:v>361572</c:v>
                </c:pt>
                <c:pt idx="3">
                  <c:v>15323031</c:v>
                </c:pt>
                <c:pt idx="4">
                  <c:v>13356746</c:v>
                </c:pt>
              </c:numCache>
            </c:numRef>
          </c:val>
        </c:ser>
        <c:ser>
          <c:idx val="3"/>
          <c:order val="3"/>
          <c:tx>
            <c:strRef>
              <c:f>'Β Ερώτημα'!$AX$70</c:f>
              <c:strCache>
                <c:ptCount val="1"/>
                <c:pt idx="0">
                  <c:v>Βραχυπρόθεσμες Υποχρεώσεις</c:v>
                </c:pt>
              </c:strCache>
            </c:strRef>
          </c:tx>
          <c:marker>
            <c:symbol val="none"/>
          </c:marker>
          <c:val>
            <c:numRef>
              <c:f>'Β Ερώτημα'!$AY$70:$BC$70</c:f>
              <c:numCache>
                <c:formatCode>#,##0</c:formatCode>
                <c:ptCount val="5"/>
                <c:pt idx="0">
                  <c:v>15674829</c:v>
                </c:pt>
                <c:pt idx="1">
                  <c:v>20467293</c:v>
                </c:pt>
                <c:pt idx="2">
                  <c:v>26725519</c:v>
                </c:pt>
                <c:pt idx="3">
                  <c:v>19752119</c:v>
                </c:pt>
                <c:pt idx="4">
                  <c:v>20054456</c:v>
                </c:pt>
              </c:numCache>
            </c:numRef>
          </c:val>
        </c:ser>
        <c:ser>
          <c:idx val="4"/>
          <c:order val="4"/>
          <c:tx>
            <c:strRef>
              <c:f>'Β Ερώτημα'!$AX$71</c:f>
              <c:strCache>
                <c:ptCount val="1"/>
                <c:pt idx="0">
                  <c:v>Ίδια Κεφάλαια</c:v>
                </c:pt>
              </c:strCache>
            </c:strRef>
          </c:tx>
          <c:marker>
            <c:symbol val="none"/>
          </c:marker>
          <c:val>
            <c:numRef>
              <c:f>'Β Ερώτημα'!$AY$71:$BC$71</c:f>
              <c:numCache>
                <c:formatCode>#,##0</c:formatCode>
                <c:ptCount val="5"/>
                <c:pt idx="0">
                  <c:v>78382348</c:v>
                </c:pt>
                <c:pt idx="1">
                  <c:v>74256996</c:v>
                </c:pt>
                <c:pt idx="2">
                  <c:v>72852171</c:v>
                </c:pt>
                <c:pt idx="3">
                  <c:v>79572399</c:v>
                </c:pt>
                <c:pt idx="4">
                  <c:v>86713325</c:v>
                </c:pt>
              </c:numCache>
            </c:numRef>
          </c:val>
        </c:ser>
        <c:dLbls/>
        <c:marker val="1"/>
        <c:axId val="114955008"/>
        <c:axId val="115807744"/>
      </c:lineChart>
      <c:catAx>
        <c:axId val="114955008"/>
        <c:scaling>
          <c:orientation val="minMax"/>
        </c:scaling>
        <c:axPos val="b"/>
        <c:numFmt formatCode="General" sourceLinked="1"/>
        <c:majorTickMark val="none"/>
        <c:tickLblPos val="nextTo"/>
        <c:crossAx val="115807744"/>
        <c:crosses val="autoZero"/>
        <c:auto val="1"/>
        <c:lblAlgn val="ctr"/>
        <c:lblOffset val="100"/>
      </c:catAx>
      <c:valAx>
        <c:axId val="115807744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crossAx val="1149550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l-GR"/>
              <a:t>ΔΙΑΧΡΟΝΙΚΗ</a:t>
            </a:r>
            <a:r>
              <a:rPr lang="el-GR" baseline="0"/>
              <a:t> ΕΞΕΛΙΞΗ ΒΑΣΙΚΩΝ ΟΙΚΟΝΟΜΙΚΩΝ ΣΤΟΙΧΕΙΩΝ</a:t>
            </a:r>
            <a:endParaRPr lang="el-GR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'Β Ερώτημα'!$M$32</c:f>
              <c:strCache>
                <c:ptCount val="1"/>
                <c:pt idx="0">
                  <c:v>2014/15</c:v>
                </c:pt>
              </c:strCache>
            </c:strRef>
          </c:tx>
          <c:marker>
            <c:symbol val="none"/>
          </c:marker>
          <c:cat>
            <c:numRef>
              <c:f>'Β Ερώτημα'!$AY$66:$BC$66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'Β Ερώτημα'!$N$33:$N$37</c:f>
              <c:numCache>
                <c:formatCode>#,##0</c:formatCode>
                <c:ptCount val="5"/>
                <c:pt idx="0">
                  <c:v>19.912503849626244</c:v>
                </c:pt>
                <c:pt idx="1">
                  <c:v>-9.1033072673515143</c:v>
                </c:pt>
                <c:pt idx="2">
                  <c:v>-44.613815657952244</c:v>
                </c:pt>
                <c:pt idx="3">
                  <c:v>30.574266551807362</c:v>
                </c:pt>
                <c:pt idx="4">
                  <c:v>-5.2631135775621321</c:v>
                </c:pt>
              </c:numCache>
            </c:numRef>
          </c:val>
        </c:ser>
        <c:ser>
          <c:idx val="1"/>
          <c:order val="1"/>
          <c:tx>
            <c:strRef>
              <c:f>'Β Ερώτημα'!$O$32</c:f>
              <c:strCache>
                <c:ptCount val="1"/>
                <c:pt idx="0">
                  <c:v>2014/16</c:v>
                </c:pt>
              </c:strCache>
            </c:strRef>
          </c:tx>
          <c:marker>
            <c:symbol val="none"/>
          </c:marker>
          <c:val>
            <c:numRef>
              <c:f>'Β Ερώτημα'!$P$33:$P$37</c:f>
              <c:numCache>
                <c:formatCode>#,##0</c:formatCode>
                <c:ptCount val="5"/>
                <c:pt idx="0">
                  <c:v>43.493491626618336</c:v>
                </c:pt>
                <c:pt idx="1">
                  <c:v>-7.4998497233209485E-3</c:v>
                </c:pt>
                <c:pt idx="2">
                  <c:v>-89.227601522672501</c:v>
                </c:pt>
                <c:pt idx="3">
                  <c:v>70.49958886313847</c:v>
                </c:pt>
                <c:pt idx="4">
                  <c:v>-7.0553857355740348</c:v>
                </c:pt>
              </c:numCache>
            </c:numRef>
          </c:val>
        </c:ser>
        <c:ser>
          <c:idx val="2"/>
          <c:order val="2"/>
          <c:tx>
            <c:strRef>
              <c:f>'Β Ερώτημα'!$Q$32</c:f>
              <c:strCache>
                <c:ptCount val="1"/>
                <c:pt idx="0">
                  <c:v>2014/17</c:v>
                </c:pt>
              </c:strCache>
            </c:strRef>
          </c:tx>
          <c:marker>
            <c:symbol val="none"/>
          </c:marker>
          <c:val>
            <c:numRef>
              <c:f>'Β Ερώτημα'!$R$33:$R$37</c:f>
              <c:numCache>
                <c:formatCode>#,##0</c:formatCode>
                <c:ptCount val="5"/>
                <c:pt idx="0">
                  <c:v>97.604997167823342</c:v>
                </c:pt>
                <c:pt idx="1">
                  <c:v>-0.43390553405004206</c:v>
                </c:pt>
                <c:pt idx="2">
                  <c:v>356.52261738309954</c:v>
                </c:pt>
                <c:pt idx="3">
                  <c:v>26.011703221770393</c:v>
                </c:pt>
                <c:pt idx="4">
                  <c:v>1.5182640356729298</c:v>
                </c:pt>
              </c:numCache>
            </c:numRef>
          </c:val>
        </c:ser>
        <c:ser>
          <c:idx val="3"/>
          <c:order val="3"/>
          <c:tx>
            <c:strRef>
              <c:f>'Β Ερώτημα'!$S$32</c:f>
              <c:strCache>
                <c:ptCount val="1"/>
                <c:pt idx="0">
                  <c:v>2014/18</c:v>
                </c:pt>
              </c:strCache>
            </c:strRef>
          </c:tx>
          <c:marker>
            <c:symbol val="none"/>
          </c:marker>
          <c:val>
            <c:numRef>
              <c:f>'Β Ερώτημα'!$T$33:$T$37</c:f>
              <c:numCache>
                <c:formatCode>#,##0</c:formatCode>
                <c:ptCount val="5"/>
                <c:pt idx="0">
                  <c:v>89.250431687129819</c:v>
                </c:pt>
                <c:pt idx="1">
                  <c:v>-2.8805375199237617</c:v>
                </c:pt>
                <c:pt idx="2">
                  <c:v>297.94063221834153</c:v>
                </c:pt>
                <c:pt idx="3">
                  <c:v>27.940508952282666</c:v>
                </c:pt>
                <c:pt idx="4">
                  <c:v>10.628639244131854</c:v>
                </c:pt>
              </c:numCache>
            </c:numRef>
          </c:val>
        </c:ser>
        <c:dLbls/>
        <c:marker val="1"/>
        <c:axId val="115285376"/>
        <c:axId val="115292032"/>
      </c:lineChart>
      <c:catAx>
        <c:axId val="115285376"/>
        <c:scaling>
          <c:orientation val="minMax"/>
        </c:scaling>
        <c:axPos val="b"/>
        <c:numFmt formatCode="General" sourceLinked="1"/>
        <c:majorTickMark val="none"/>
        <c:tickLblPos val="nextTo"/>
        <c:crossAx val="115292032"/>
        <c:crosses val="autoZero"/>
        <c:auto val="1"/>
        <c:lblAlgn val="ctr"/>
        <c:lblOffset val="100"/>
      </c:catAx>
      <c:valAx>
        <c:axId val="115292032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crossAx val="1152853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477950</xdr:colOff>
      <xdr:row>77</xdr:row>
      <xdr:rowOff>149679</xdr:rowOff>
    </xdr:from>
    <xdr:to>
      <xdr:col>17</xdr:col>
      <xdr:colOff>68036</xdr:colOff>
      <xdr:row>94</xdr:row>
      <xdr:rowOff>30618</xdr:rowOff>
    </xdr:to>
    <xdr:graphicFrame macro="">
      <xdr:nvGraphicFramePr>
        <xdr:cNvPr id="17" name="16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503465</xdr:colOff>
      <xdr:row>97</xdr:row>
      <xdr:rowOff>149680</xdr:rowOff>
    </xdr:from>
    <xdr:to>
      <xdr:col>15</xdr:col>
      <xdr:colOff>598713</xdr:colOff>
      <xdr:row>124</xdr:row>
      <xdr:rowOff>68035</xdr:rowOff>
    </xdr:to>
    <xdr:graphicFrame macro="">
      <xdr:nvGraphicFramePr>
        <xdr:cNvPr id="21" name="20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1"/>
  <sheetViews>
    <sheetView workbookViewId="0">
      <selection activeCell="B3" sqref="B3"/>
    </sheetView>
  </sheetViews>
  <sheetFormatPr defaultRowHeight="15"/>
  <cols>
    <col min="4" max="4" width="19.5703125" customWidth="1"/>
    <col min="5" max="5" width="4.7109375" customWidth="1"/>
    <col min="12" max="12" width="9.140625" customWidth="1"/>
  </cols>
  <sheetData>
    <row r="1" spans="1:22">
      <c r="A1" s="10" t="s">
        <v>1</v>
      </c>
      <c r="B1" s="10"/>
      <c r="D1" s="10" t="s">
        <v>33</v>
      </c>
    </row>
    <row r="2" spans="1:22">
      <c r="A2" s="11" t="s">
        <v>0</v>
      </c>
      <c r="B2" s="11"/>
      <c r="C2" s="11"/>
      <c r="D2" s="12">
        <v>2015010085</v>
      </c>
    </row>
    <row r="3" spans="1:22" ht="18.75">
      <c r="A3" s="11" t="s">
        <v>2</v>
      </c>
      <c r="B3" s="11"/>
      <c r="C3" s="11"/>
      <c r="D3" s="12">
        <v>2015010123</v>
      </c>
      <c r="L3" s="1" t="s">
        <v>31</v>
      </c>
    </row>
    <row r="5" spans="1:22" ht="18.75">
      <c r="F5" s="1" t="s">
        <v>3</v>
      </c>
      <c r="J5" s="3" t="s">
        <v>21</v>
      </c>
      <c r="L5" s="7" t="s">
        <v>22</v>
      </c>
      <c r="M5" s="2"/>
      <c r="N5" s="2"/>
      <c r="O5" s="2"/>
      <c r="P5" s="2"/>
      <c r="Q5" s="2"/>
      <c r="R5" s="7" t="s">
        <v>23</v>
      </c>
      <c r="S5" s="5"/>
    </row>
    <row r="6" spans="1:22">
      <c r="F6" t="s">
        <v>4</v>
      </c>
      <c r="J6">
        <v>34200</v>
      </c>
      <c r="L6" s="5"/>
      <c r="M6" s="5"/>
      <c r="R6" s="5"/>
      <c r="S6" s="5"/>
    </row>
    <row r="7" spans="1:22" ht="15.75">
      <c r="F7" t="s">
        <v>5</v>
      </c>
      <c r="J7">
        <v>54700</v>
      </c>
      <c r="L7" s="8" t="s">
        <v>24</v>
      </c>
      <c r="M7" s="8"/>
      <c r="N7" s="5"/>
      <c r="O7" s="5"/>
      <c r="P7" s="5"/>
      <c r="Q7" s="5"/>
      <c r="R7" s="9" t="s">
        <v>25</v>
      </c>
      <c r="S7" s="9"/>
    </row>
    <row r="8" spans="1:22">
      <c r="F8" t="s">
        <v>6</v>
      </c>
      <c r="J8">
        <v>20000</v>
      </c>
      <c r="L8" t="s">
        <v>4</v>
      </c>
      <c r="P8">
        <v>34200</v>
      </c>
      <c r="R8" t="s">
        <v>5</v>
      </c>
      <c r="V8">
        <v>54700</v>
      </c>
    </row>
    <row r="9" spans="1:22">
      <c r="F9" t="s">
        <v>7</v>
      </c>
      <c r="J9">
        <v>3000</v>
      </c>
      <c r="L9" t="s">
        <v>15</v>
      </c>
      <c r="P9">
        <v>10000</v>
      </c>
      <c r="R9" t="s">
        <v>6</v>
      </c>
      <c r="V9">
        <v>20000</v>
      </c>
    </row>
    <row r="10" spans="1:22">
      <c r="F10" t="s">
        <v>32</v>
      </c>
      <c r="J10">
        <v>1500</v>
      </c>
      <c r="L10" t="s">
        <v>12</v>
      </c>
      <c r="P10">
        <v>1000</v>
      </c>
      <c r="R10" s="5"/>
      <c r="S10" s="5"/>
    </row>
    <row r="11" spans="1:22">
      <c r="F11" t="s">
        <v>8</v>
      </c>
      <c r="J11">
        <v>18000</v>
      </c>
      <c r="L11" t="s">
        <v>14</v>
      </c>
      <c r="P11">
        <v>500</v>
      </c>
      <c r="R11" s="6"/>
      <c r="S11" s="6"/>
    </row>
    <row r="12" spans="1:22">
      <c r="F12" t="s">
        <v>9</v>
      </c>
      <c r="J12">
        <v>4500</v>
      </c>
    </row>
    <row r="13" spans="1:22">
      <c r="F13" t="s">
        <v>10</v>
      </c>
      <c r="J13">
        <v>1250</v>
      </c>
    </row>
    <row r="14" spans="1:22">
      <c r="F14" t="s">
        <v>11</v>
      </c>
      <c r="J14">
        <v>6000</v>
      </c>
    </row>
    <row r="15" spans="1:22">
      <c r="F15" t="s">
        <v>12</v>
      </c>
      <c r="J15">
        <v>1000</v>
      </c>
    </row>
    <row r="16" spans="1:22" ht="15.75">
      <c r="F16" t="s">
        <v>13</v>
      </c>
      <c r="J16">
        <v>8500</v>
      </c>
      <c r="L16" s="8" t="s">
        <v>26</v>
      </c>
      <c r="M16" s="8"/>
      <c r="N16" s="8"/>
      <c r="R16" s="5"/>
      <c r="S16" s="5"/>
    </row>
    <row r="17" spans="6:22">
      <c r="F17" t="s">
        <v>14</v>
      </c>
      <c r="J17">
        <v>500</v>
      </c>
      <c r="L17" t="s">
        <v>7</v>
      </c>
      <c r="P17">
        <v>3000</v>
      </c>
      <c r="R17" s="9" t="s">
        <v>27</v>
      </c>
      <c r="S17" s="9"/>
      <c r="T17" s="9"/>
      <c r="U17" s="9"/>
    </row>
    <row r="18" spans="6:22">
      <c r="F18" t="s">
        <v>15</v>
      </c>
      <c r="J18">
        <v>10000</v>
      </c>
      <c r="L18" t="s">
        <v>9</v>
      </c>
      <c r="P18">
        <v>4500</v>
      </c>
      <c r="R18" t="s">
        <v>32</v>
      </c>
      <c r="V18">
        <v>1500</v>
      </c>
    </row>
    <row r="19" spans="6:22">
      <c r="F19" t="s">
        <v>16</v>
      </c>
      <c r="J19">
        <v>450</v>
      </c>
      <c r="L19" t="s">
        <v>10</v>
      </c>
      <c r="P19">
        <v>1250</v>
      </c>
      <c r="R19" s="9" t="s">
        <v>28</v>
      </c>
      <c r="S19" s="9"/>
      <c r="T19" s="9"/>
    </row>
    <row r="20" spans="6:22">
      <c r="F20" t="s">
        <v>17</v>
      </c>
      <c r="J20">
        <v>800</v>
      </c>
      <c r="L20" t="s">
        <v>18</v>
      </c>
      <c r="P20">
        <v>13000</v>
      </c>
      <c r="R20" t="s">
        <v>11</v>
      </c>
      <c r="V20">
        <v>6000</v>
      </c>
    </row>
    <row r="21" spans="6:22">
      <c r="F21" t="s">
        <v>18</v>
      </c>
      <c r="J21">
        <v>13000</v>
      </c>
      <c r="L21" t="s">
        <v>8</v>
      </c>
      <c r="P21">
        <v>18000</v>
      </c>
      <c r="R21" t="s">
        <v>13</v>
      </c>
      <c r="V21">
        <v>8500</v>
      </c>
    </row>
    <row r="22" spans="6:22">
      <c r="F22" t="s">
        <v>19</v>
      </c>
      <c r="J22">
        <v>1000</v>
      </c>
      <c r="L22" t="s">
        <v>16</v>
      </c>
      <c r="P22">
        <v>450</v>
      </c>
      <c r="R22" t="s">
        <v>19</v>
      </c>
      <c r="V22">
        <v>1000</v>
      </c>
    </row>
    <row r="23" spans="6:22">
      <c r="F23" t="s">
        <v>20</v>
      </c>
      <c r="J23">
        <v>5000</v>
      </c>
      <c r="L23" t="s">
        <v>17</v>
      </c>
      <c r="P23">
        <v>800</v>
      </c>
      <c r="R23" s="5"/>
      <c r="S23" s="5"/>
    </row>
    <row r="24" spans="6:22">
      <c r="L24" t="s">
        <v>20</v>
      </c>
      <c r="P24">
        <v>5000</v>
      </c>
      <c r="S24" s="5"/>
    </row>
    <row r="25" spans="6:22">
      <c r="L25" s="6"/>
      <c r="M25" s="4"/>
      <c r="S25" s="4"/>
    </row>
    <row r="26" spans="6:22">
      <c r="L26" s="4" t="s">
        <v>29</v>
      </c>
      <c r="P26">
        <f>SUM(P8:P24)</f>
        <v>91700</v>
      </c>
      <c r="R26" s="4" t="s">
        <v>30</v>
      </c>
      <c r="V26">
        <f ca="1">SUM(V8:V27)</f>
        <v>91700</v>
      </c>
    </row>
    <row r="27" spans="6:22">
      <c r="L27" s="5"/>
      <c r="R27" s="6"/>
    </row>
    <row r="29" spans="6:22">
      <c r="L29" s="5"/>
    </row>
    <row r="30" spans="6:22">
      <c r="L30" s="5"/>
      <c r="R30" s="6"/>
    </row>
    <row r="31" spans="6:22">
      <c r="L31" s="4"/>
      <c r="R31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74"/>
  <sheetViews>
    <sheetView tabSelected="1" topLeftCell="D68" zoomScale="80" zoomScaleNormal="80" workbookViewId="0">
      <selection activeCell="R39" sqref="R39"/>
    </sheetView>
  </sheetViews>
  <sheetFormatPr defaultRowHeight="15"/>
  <cols>
    <col min="3" max="3" width="12.85546875" customWidth="1"/>
    <col min="4" max="4" width="18.7109375" customWidth="1"/>
    <col min="7" max="7" width="29.7109375" customWidth="1"/>
    <col min="8" max="8" width="13.42578125" customWidth="1"/>
    <col min="9" max="10" width="18.42578125" customWidth="1"/>
    <col min="11" max="12" width="16.42578125" customWidth="1"/>
    <col min="13" max="16" width="15.7109375" customWidth="1"/>
    <col min="17" max="17" width="16.28515625" customWidth="1"/>
    <col min="18" max="18" width="12.85546875" customWidth="1"/>
    <col min="19" max="19" width="14.42578125" customWidth="1"/>
    <col min="20" max="20" width="17.85546875" customWidth="1"/>
    <col min="21" max="21" width="25.85546875" customWidth="1"/>
    <col min="22" max="22" width="11" customWidth="1"/>
    <col min="23" max="23" width="18.28515625" customWidth="1"/>
    <col min="24" max="24" width="13.85546875" customWidth="1"/>
    <col min="25" max="25" width="16.42578125" customWidth="1"/>
    <col min="26" max="26" width="14.140625" customWidth="1"/>
    <col min="27" max="27" width="13.140625" customWidth="1"/>
    <col min="28" max="28" width="13.42578125" customWidth="1"/>
  </cols>
  <sheetData>
    <row r="1" spans="1:18" ht="18.75">
      <c r="A1" s="47" t="s">
        <v>1</v>
      </c>
      <c r="B1" s="47"/>
      <c r="C1" s="48"/>
      <c r="D1" s="47" t="s">
        <v>33</v>
      </c>
    </row>
    <row r="2" spans="1:18" ht="18">
      <c r="A2" s="49" t="s">
        <v>0</v>
      </c>
      <c r="B2" s="49"/>
      <c r="C2" s="49"/>
      <c r="D2" s="50">
        <v>2015010085</v>
      </c>
    </row>
    <row r="3" spans="1:18" ht="21">
      <c r="A3" s="49" t="s">
        <v>2</v>
      </c>
      <c r="B3" s="49"/>
      <c r="C3" s="49"/>
      <c r="D3" s="50">
        <v>2015010123</v>
      </c>
      <c r="G3" s="38" t="s">
        <v>40</v>
      </c>
      <c r="H3" s="38"/>
      <c r="I3" s="38"/>
      <c r="J3" s="4"/>
      <c r="K3" s="4"/>
      <c r="L3" s="4"/>
      <c r="M3" s="4"/>
      <c r="N3" s="4"/>
      <c r="O3" s="4"/>
      <c r="P3" s="4"/>
      <c r="Q3" s="4"/>
      <c r="R3" s="4"/>
    </row>
    <row r="5" spans="1:18" ht="18.75">
      <c r="G5" s="13"/>
      <c r="H5" s="35" t="s">
        <v>41</v>
      </c>
      <c r="I5" s="36"/>
      <c r="J5" s="36"/>
      <c r="K5" s="36"/>
      <c r="L5" s="36"/>
      <c r="M5" s="36"/>
      <c r="N5" s="36"/>
      <c r="O5" s="36"/>
      <c r="P5" s="36"/>
      <c r="Q5" s="37"/>
    </row>
    <row r="6" spans="1:18">
      <c r="G6" s="13"/>
      <c r="H6" s="23">
        <v>2014</v>
      </c>
      <c r="I6" s="24"/>
      <c r="J6" s="30">
        <v>2015</v>
      </c>
      <c r="K6" s="31"/>
      <c r="L6" s="30">
        <v>2016</v>
      </c>
      <c r="M6" s="31"/>
      <c r="N6" s="30">
        <v>2017</v>
      </c>
      <c r="O6" s="31"/>
      <c r="P6" s="30">
        <v>2018</v>
      </c>
      <c r="Q6" s="31"/>
    </row>
    <row r="7" spans="1:18">
      <c r="G7" s="13"/>
      <c r="H7" s="21" t="s">
        <v>21</v>
      </c>
      <c r="I7" s="22" t="s">
        <v>39</v>
      </c>
      <c r="J7" s="21" t="s">
        <v>21</v>
      </c>
      <c r="K7" s="22" t="s">
        <v>39</v>
      </c>
      <c r="L7" s="21" t="s">
        <v>21</v>
      </c>
      <c r="M7" s="22" t="s">
        <v>39</v>
      </c>
      <c r="N7" s="21" t="s">
        <v>21</v>
      </c>
      <c r="O7" s="22" t="s">
        <v>39</v>
      </c>
      <c r="P7" s="21" t="s">
        <v>21</v>
      </c>
      <c r="Q7" s="22" t="s">
        <v>39</v>
      </c>
    </row>
    <row r="8" spans="1:18">
      <c r="G8" s="14" t="s">
        <v>35</v>
      </c>
      <c r="H8" s="15">
        <v>27694247</v>
      </c>
      <c r="I8" s="15">
        <f>H8/H10*100</f>
        <v>28.428952335417502</v>
      </c>
      <c r="J8" s="15">
        <v>33208865</v>
      </c>
      <c r="K8" s="15">
        <f>J8/J10*100</f>
        <v>34.383648006924261</v>
      </c>
      <c r="L8" s="15">
        <v>33841123</v>
      </c>
      <c r="M8" s="15">
        <f>L8/L10*100</f>
        <v>33.865335699064758</v>
      </c>
      <c r="N8" s="15">
        <v>33841123</v>
      </c>
      <c r="O8" s="15">
        <f>N8/N10*100</f>
        <v>33.865335699064758</v>
      </c>
      <c r="P8" s="15">
        <v>52411482</v>
      </c>
      <c r="Q8" s="15">
        <f>P8/P10*100</f>
        <v>43.630957700828596</v>
      </c>
    </row>
    <row r="9" spans="1:18">
      <c r="G9" s="14" t="s">
        <v>36</v>
      </c>
      <c r="H9" s="15">
        <v>69721397</v>
      </c>
      <c r="I9" s="15">
        <f>H9/H10*100</f>
        <v>71.571047664582494</v>
      </c>
      <c r="J9" s="15">
        <v>63374444</v>
      </c>
      <c r="K9" s="15">
        <f>J9/J10*100</f>
        <v>65.616351993075739</v>
      </c>
      <c r="L9" s="15">
        <v>66087380</v>
      </c>
      <c r="M9" s="15">
        <f>L9/L10*100</f>
        <v>66.134664300935242</v>
      </c>
      <c r="N9" s="15">
        <v>66087380</v>
      </c>
      <c r="O9" s="15">
        <f>N9/N10*100</f>
        <v>66.134664300935242</v>
      </c>
      <c r="P9" s="15">
        <v>67713046</v>
      </c>
      <c r="Q9" s="15">
        <f>P9/P10*100</f>
        <v>56.369042299171404</v>
      </c>
    </row>
    <row r="10" spans="1:18">
      <c r="G10" s="14" t="s">
        <v>37</v>
      </c>
      <c r="H10" s="15">
        <f>H8+H9</f>
        <v>97415644</v>
      </c>
      <c r="I10" s="15">
        <f>I8+I9</f>
        <v>100</v>
      </c>
      <c r="J10" s="15">
        <f>J8+J9</f>
        <v>96583309</v>
      </c>
      <c r="K10" s="15">
        <f>K8+K9</f>
        <v>100</v>
      </c>
      <c r="L10" s="15">
        <f>L8+L9</f>
        <v>99928503</v>
      </c>
      <c r="M10" s="15">
        <f>+M8+M9</f>
        <v>100</v>
      </c>
      <c r="N10" s="15">
        <f>N8+N9</f>
        <v>99928503</v>
      </c>
      <c r="O10" s="15">
        <f>O8+O9</f>
        <v>100</v>
      </c>
      <c r="P10" s="15">
        <f>P8+P9</f>
        <v>120124528</v>
      </c>
      <c r="Q10" s="15">
        <f>Q8+Q9</f>
        <v>100</v>
      </c>
    </row>
    <row r="12" spans="1:18" ht="18.75">
      <c r="G12" s="13"/>
      <c r="H12" s="35" t="s">
        <v>42</v>
      </c>
      <c r="I12" s="36"/>
      <c r="J12" s="36"/>
      <c r="K12" s="36"/>
      <c r="L12" s="36"/>
      <c r="M12" s="36"/>
      <c r="N12" s="36"/>
      <c r="O12" s="36"/>
      <c r="P12" s="36"/>
      <c r="Q12" s="36"/>
    </row>
    <row r="13" spans="1:18">
      <c r="G13" s="13"/>
      <c r="H13" s="23">
        <v>2014</v>
      </c>
      <c r="I13" s="24"/>
      <c r="J13" s="16">
        <v>2015</v>
      </c>
      <c r="K13" s="18"/>
      <c r="L13" s="16">
        <v>2016</v>
      </c>
      <c r="M13" s="18"/>
      <c r="N13" s="16">
        <v>2017</v>
      </c>
      <c r="O13" s="18"/>
      <c r="P13" s="16">
        <v>2018</v>
      </c>
      <c r="Q13" s="18"/>
    </row>
    <row r="14" spans="1:18">
      <c r="G14" s="13"/>
      <c r="H14" s="21" t="s">
        <v>21</v>
      </c>
      <c r="I14" s="22" t="s">
        <v>39</v>
      </c>
      <c r="J14" s="21" t="s">
        <v>21</v>
      </c>
      <c r="K14" s="22" t="s">
        <v>39</v>
      </c>
      <c r="L14" s="21" t="s">
        <v>21</v>
      </c>
      <c r="M14" s="22" t="s">
        <v>39</v>
      </c>
      <c r="N14" s="21" t="s">
        <v>21</v>
      </c>
      <c r="O14" s="22" t="s">
        <v>39</v>
      </c>
      <c r="P14" s="21" t="s">
        <v>21</v>
      </c>
      <c r="Q14" s="22" t="s">
        <v>39</v>
      </c>
    </row>
    <row r="15" spans="1:18">
      <c r="G15" s="14" t="s">
        <v>43</v>
      </c>
      <c r="H15" s="15">
        <v>78382348</v>
      </c>
      <c r="I15" s="15">
        <f>H15/H17*100</f>
        <v>80.461766489990055</v>
      </c>
      <c r="J15" s="15">
        <v>74256996</v>
      </c>
      <c r="K15" s="15">
        <f>J15/J17*100</f>
        <v>76.883880629933685</v>
      </c>
      <c r="L15" s="15">
        <v>72840984</v>
      </c>
      <c r="M15" s="15">
        <f>L15/L17*100</f>
        <v>72.893100379978677</v>
      </c>
      <c r="N15" s="15">
        <v>79091280</v>
      </c>
      <c r="O15" s="15">
        <f>N15/N17*100</f>
        <v>69.277176580916333</v>
      </c>
      <c r="P15" s="15">
        <v>86713325</v>
      </c>
      <c r="Q15" s="15">
        <f>P15/P17*100</f>
        <v>72.186194747722084</v>
      </c>
    </row>
    <row r="16" spans="1:18">
      <c r="G16" s="14" t="s">
        <v>44</v>
      </c>
      <c r="H16" s="15">
        <v>19033296</v>
      </c>
      <c r="I16" s="15">
        <f>H16/H17*100</f>
        <v>19.538233510009952</v>
      </c>
      <c r="J16" s="19">
        <v>22326313</v>
      </c>
      <c r="K16" s="15">
        <f>J16/J17*100</f>
        <v>23.116119370066311</v>
      </c>
      <c r="L16" s="15">
        <v>27087519</v>
      </c>
      <c r="M16" s="15">
        <f>L16/L17*100</f>
        <v>27.106899620021323</v>
      </c>
      <c r="N16" s="15">
        <v>35075151</v>
      </c>
      <c r="O16" s="15">
        <f>N16/N17*100</f>
        <v>30.722823419083671</v>
      </c>
      <c r="P16" s="15">
        <v>33411202</v>
      </c>
      <c r="Q16" s="15">
        <f>P16/P17*100</f>
        <v>27.813805252277913</v>
      </c>
    </row>
    <row r="17" spans="7:28">
      <c r="G17" s="14" t="s">
        <v>45</v>
      </c>
      <c r="H17" s="15">
        <f>H15+H16</f>
        <v>97415644</v>
      </c>
      <c r="I17" s="15">
        <f>I15+I16</f>
        <v>100</v>
      </c>
      <c r="J17" s="15">
        <f>J15+J16</f>
        <v>96583309</v>
      </c>
      <c r="K17" s="15">
        <f>K15+K16</f>
        <v>100</v>
      </c>
      <c r="L17" s="15">
        <f>L15+L16</f>
        <v>99928503</v>
      </c>
      <c r="M17" s="15">
        <f>+M15+M16</f>
        <v>100</v>
      </c>
      <c r="N17" s="15">
        <f>N15+N16</f>
        <v>114166431</v>
      </c>
      <c r="O17" s="15">
        <f>O15+O16</f>
        <v>100</v>
      </c>
      <c r="P17" s="15">
        <f>P15+P16</f>
        <v>120124527</v>
      </c>
      <c r="Q17" s="15">
        <f>Q15+Q16</f>
        <v>100</v>
      </c>
      <c r="X17" s="19"/>
      <c r="Y17" s="19"/>
      <c r="Z17" s="19"/>
      <c r="AA17" s="19"/>
      <c r="AB17" s="19"/>
    </row>
    <row r="18" spans="7:28">
      <c r="M18" s="19"/>
      <c r="N18" s="19"/>
      <c r="Q18" s="19"/>
    </row>
    <row r="19" spans="7:28">
      <c r="I19" s="20"/>
      <c r="J19" s="20"/>
    </row>
    <row r="21" spans="7:28" ht="18.75">
      <c r="G21" s="27" t="s">
        <v>62</v>
      </c>
      <c r="H21" s="35" t="s">
        <v>46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7"/>
    </row>
    <row r="22" spans="7:28">
      <c r="G22" s="27"/>
      <c r="H22" s="16" t="s">
        <v>48</v>
      </c>
      <c r="I22" s="17"/>
      <c r="J22" s="17"/>
      <c r="K22" s="17"/>
      <c r="L22" s="18"/>
      <c r="M22" s="52" t="s">
        <v>49</v>
      </c>
      <c r="N22" s="17"/>
      <c r="O22" s="55"/>
      <c r="P22" s="17"/>
      <c r="Q22" s="55"/>
      <c r="R22" s="17"/>
      <c r="S22" s="55"/>
      <c r="T22" s="18"/>
    </row>
    <row r="23" spans="7:28">
      <c r="G23" s="13"/>
      <c r="H23" s="28">
        <v>2014</v>
      </c>
      <c r="I23" s="29">
        <v>2015</v>
      </c>
      <c r="J23" s="32">
        <v>2016</v>
      </c>
      <c r="K23" s="33">
        <v>2017</v>
      </c>
      <c r="L23" s="32">
        <v>2018</v>
      </c>
      <c r="M23" s="54" t="s">
        <v>52</v>
      </c>
      <c r="N23" s="51" t="s">
        <v>39</v>
      </c>
      <c r="O23" s="54" t="s">
        <v>53</v>
      </c>
      <c r="P23" s="51" t="s">
        <v>39</v>
      </c>
      <c r="Q23" s="54" t="s">
        <v>54</v>
      </c>
      <c r="R23" s="51" t="s">
        <v>39</v>
      </c>
      <c r="S23" s="34" t="s">
        <v>55</v>
      </c>
      <c r="T23" s="56" t="s">
        <v>39</v>
      </c>
    </row>
    <row r="24" spans="7:28">
      <c r="G24" s="14" t="s">
        <v>35</v>
      </c>
      <c r="H24" s="15">
        <v>27694247</v>
      </c>
      <c r="I24" s="15">
        <v>33208865</v>
      </c>
      <c r="J24" s="15">
        <v>39739442</v>
      </c>
      <c r="K24" s="15">
        <v>54725216</v>
      </c>
      <c r="L24" s="15">
        <v>52411482</v>
      </c>
      <c r="M24" s="53">
        <f>(I24-H24)</f>
        <v>5514618</v>
      </c>
      <c r="N24" s="15">
        <f>M24/H24*100</f>
        <v>19.912503849626244</v>
      </c>
      <c r="O24" s="53">
        <f>J24-I24</f>
        <v>6530577</v>
      </c>
      <c r="P24" s="15">
        <f>O24/I24*100</f>
        <v>19.665161697034815</v>
      </c>
      <c r="Q24" s="53">
        <f>K24-J24</f>
        <v>14985774</v>
      </c>
      <c r="R24" s="15">
        <f>Q24/J24*100</f>
        <v>37.710076553163482</v>
      </c>
      <c r="S24" s="53">
        <f>L24-K24</f>
        <v>-2313734</v>
      </c>
      <c r="T24" s="15">
        <f>S24/K24*100</f>
        <v>-4.2279120469803173</v>
      </c>
    </row>
    <row r="25" spans="7:28">
      <c r="G25" s="14" t="s">
        <v>36</v>
      </c>
      <c r="H25" s="15">
        <v>69721397</v>
      </c>
      <c r="I25" s="15">
        <v>63374444</v>
      </c>
      <c r="J25" s="15">
        <v>69716168</v>
      </c>
      <c r="K25" s="15">
        <v>69418872</v>
      </c>
      <c r="L25" s="15">
        <v>67713046</v>
      </c>
      <c r="M25" s="15">
        <f t="shared" ref="M25:M28" si="0">(I25-H25)</f>
        <v>-6346953</v>
      </c>
      <c r="N25" s="15">
        <f t="shared" ref="N25:N28" si="1">M25/H25*100</f>
        <v>-9.1033072673515143</v>
      </c>
      <c r="O25" s="15">
        <f t="shared" ref="O25:O28" si="2">J25-I25</f>
        <v>6341724</v>
      </c>
      <c r="P25" s="15">
        <f t="shared" ref="P25:P28" si="3">O25/I25*100</f>
        <v>10.006752879757022</v>
      </c>
      <c r="Q25" s="15">
        <f t="shared" ref="Q25:Q28" si="4">K25-J25</f>
        <v>-297296</v>
      </c>
      <c r="R25" s="15">
        <f t="shared" ref="R25:R28" si="5">Q25/J25*100</f>
        <v>-0.42643766651087306</v>
      </c>
      <c r="S25" s="15">
        <f t="shared" ref="S25:S28" si="6">L25-K25</f>
        <v>-1705826</v>
      </c>
      <c r="T25" s="15">
        <f t="shared" ref="T25:T28" si="7">S25/K25*100</f>
        <v>-2.4572943219244472</v>
      </c>
    </row>
    <row r="26" spans="7:28">
      <c r="G26" s="14" t="s">
        <v>50</v>
      </c>
      <c r="H26" s="15">
        <v>3356467</v>
      </c>
      <c r="I26" s="15">
        <v>1859019</v>
      </c>
      <c r="J26" s="15">
        <v>361572</v>
      </c>
      <c r="K26" s="15">
        <v>15323031</v>
      </c>
      <c r="L26" s="15">
        <v>13356746</v>
      </c>
      <c r="M26" s="15">
        <f t="shared" si="0"/>
        <v>-1497448</v>
      </c>
      <c r="N26" s="15">
        <f t="shared" si="1"/>
        <v>-44.613815657952244</v>
      </c>
      <c r="O26" s="15">
        <f t="shared" si="2"/>
        <v>-1497447</v>
      </c>
      <c r="P26" s="15">
        <f t="shared" si="3"/>
        <v>-80.550387058981116</v>
      </c>
      <c r="Q26" s="15">
        <f t="shared" si="4"/>
        <v>14961459</v>
      </c>
      <c r="R26" s="15">
        <f t="shared" si="5"/>
        <v>4137.8920381002954</v>
      </c>
      <c r="S26" s="15">
        <f t="shared" si="6"/>
        <v>-1966285</v>
      </c>
      <c r="T26" s="15">
        <f t="shared" si="7"/>
        <v>-12.832219682907384</v>
      </c>
    </row>
    <row r="27" spans="7:28">
      <c r="G27" s="14" t="s">
        <v>51</v>
      </c>
      <c r="H27" s="15">
        <v>15674829</v>
      </c>
      <c r="I27" s="15">
        <v>20467293</v>
      </c>
      <c r="J27" s="15">
        <v>26725519</v>
      </c>
      <c r="K27" s="15">
        <v>19752119</v>
      </c>
      <c r="L27" s="15">
        <v>20054456</v>
      </c>
      <c r="M27" s="15">
        <f t="shared" si="0"/>
        <v>4792464</v>
      </c>
      <c r="N27" s="15">
        <f t="shared" si="1"/>
        <v>30.574266551807362</v>
      </c>
      <c r="O27" s="15">
        <f t="shared" si="2"/>
        <v>6258226</v>
      </c>
      <c r="P27" s="15">
        <f t="shared" si="3"/>
        <v>30.576715738617704</v>
      </c>
      <c r="Q27" s="15">
        <f t="shared" si="4"/>
        <v>-6973400</v>
      </c>
      <c r="R27" s="15">
        <f t="shared" si="5"/>
        <v>-26.092664467994055</v>
      </c>
      <c r="S27" s="15">
        <f t="shared" si="6"/>
        <v>302337</v>
      </c>
      <c r="T27" s="15">
        <f t="shared" si="7"/>
        <v>1.5306560273355987</v>
      </c>
    </row>
    <row r="28" spans="7:28">
      <c r="G28" s="14" t="s">
        <v>43</v>
      </c>
      <c r="H28" s="15">
        <v>78382348</v>
      </c>
      <c r="I28" s="15">
        <v>74256996</v>
      </c>
      <c r="J28" s="15">
        <v>72852171</v>
      </c>
      <c r="K28" s="15">
        <v>79572399</v>
      </c>
      <c r="L28" s="15">
        <v>86713325</v>
      </c>
      <c r="M28" s="15">
        <f t="shared" si="0"/>
        <v>-4125352</v>
      </c>
      <c r="N28" s="15">
        <f t="shared" si="1"/>
        <v>-5.2631135775621321</v>
      </c>
      <c r="O28" s="15">
        <f t="shared" si="2"/>
        <v>-1404825</v>
      </c>
      <c r="P28" s="15">
        <f t="shared" si="3"/>
        <v>-1.8918419484677242</v>
      </c>
      <c r="Q28" s="15">
        <f t="shared" si="4"/>
        <v>6720228</v>
      </c>
      <c r="R28" s="15">
        <f t="shared" si="5"/>
        <v>9.2244718417519778</v>
      </c>
      <c r="S28" s="15">
        <f t="shared" si="6"/>
        <v>7140926</v>
      </c>
      <c r="T28" s="15">
        <f t="shared" si="7"/>
        <v>8.9741243065953054</v>
      </c>
    </row>
    <row r="30" spans="7:28" ht="18.75">
      <c r="G30" s="27" t="s">
        <v>47</v>
      </c>
      <c r="H30" s="35" t="s">
        <v>46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7"/>
    </row>
    <row r="31" spans="7:28">
      <c r="G31" s="27"/>
      <c r="H31" s="16" t="s">
        <v>48</v>
      </c>
      <c r="I31" s="17"/>
      <c r="J31" s="17"/>
      <c r="K31" s="17"/>
      <c r="L31" s="17"/>
      <c r="M31" s="17" t="s">
        <v>49</v>
      </c>
      <c r="N31" s="17"/>
      <c r="O31" s="17"/>
      <c r="P31" s="17"/>
      <c r="Q31" s="17"/>
      <c r="R31" s="17"/>
      <c r="S31" s="17"/>
      <c r="T31" s="18"/>
    </row>
    <row r="32" spans="7:28">
      <c r="G32" s="13"/>
      <c r="H32" s="28">
        <v>2014</v>
      </c>
      <c r="I32" s="29">
        <v>2015</v>
      </c>
      <c r="J32" s="25">
        <v>2016</v>
      </c>
      <c r="K32" s="26">
        <v>2017</v>
      </c>
      <c r="L32" s="32">
        <v>2018</v>
      </c>
      <c r="M32" s="54" t="s">
        <v>38</v>
      </c>
      <c r="N32" s="51" t="s">
        <v>39</v>
      </c>
      <c r="O32" s="54" t="s">
        <v>56</v>
      </c>
      <c r="P32" s="51" t="s">
        <v>39</v>
      </c>
      <c r="Q32" s="54" t="s">
        <v>57</v>
      </c>
      <c r="R32" s="51" t="s">
        <v>39</v>
      </c>
      <c r="S32" s="34" t="s">
        <v>58</v>
      </c>
      <c r="T32" s="56" t="s">
        <v>39</v>
      </c>
    </row>
    <row r="33" spans="7:20">
      <c r="G33" s="14" t="s">
        <v>35</v>
      </c>
      <c r="H33" s="15">
        <v>27694247</v>
      </c>
      <c r="I33" s="15">
        <v>33208865</v>
      </c>
      <c r="J33" s="15">
        <v>39739442</v>
      </c>
      <c r="K33" s="15">
        <v>54725216</v>
      </c>
      <c r="L33" s="15">
        <v>52411482</v>
      </c>
      <c r="M33" s="15">
        <f>(I33-H33)</f>
        <v>5514618</v>
      </c>
      <c r="N33" s="15">
        <f>M33/H33*100</f>
        <v>19.912503849626244</v>
      </c>
      <c r="O33" s="15">
        <f>J33-H33</f>
        <v>12045195</v>
      </c>
      <c r="P33" s="15">
        <f>O33/H33*100</f>
        <v>43.493491626618336</v>
      </c>
      <c r="Q33" s="15">
        <f>K33-H33</f>
        <v>27030969</v>
      </c>
      <c r="R33" s="15">
        <f>Q33/H33*100</f>
        <v>97.604997167823342</v>
      </c>
      <c r="S33" s="15">
        <f>L33-H33</f>
        <v>24717235</v>
      </c>
      <c r="T33" s="15">
        <f>S33/H33*100</f>
        <v>89.250431687129819</v>
      </c>
    </row>
    <row r="34" spans="7:20">
      <c r="G34" s="14" t="s">
        <v>36</v>
      </c>
      <c r="H34" s="15">
        <v>69721397</v>
      </c>
      <c r="I34" s="15">
        <v>63374444</v>
      </c>
      <c r="J34" s="15">
        <v>69716168</v>
      </c>
      <c r="K34" s="15">
        <v>69418872</v>
      </c>
      <c r="L34" s="15">
        <v>67713046</v>
      </c>
      <c r="M34" s="15">
        <f t="shared" ref="M34:M37" si="8">(I34-H34)</f>
        <v>-6346953</v>
      </c>
      <c r="N34" s="15">
        <f t="shared" ref="N34:N37" si="9">M34/H34*100</f>
        <v>-9.1033072673515143</v>
      </c>
      <c r="O34" s="15">
        <f t="shared" ref="O34:O37" si="10">J34-H34</f>
        <v>-5229</v>
      </c>
      <c r="P34" s="15">
        <f t="shared" ref="P34:P37" si="11">O34/H34*100</f>
        <v>-7.4998497233209485E-3</v>
      </c>
      <c r="Q34" s="15">
        <f t="shared" ref="Q34:Q37" si="12">K34-H34</f>
        <v>-302525</v>
      </c>
      <c r="R34" s="15">
        <f t="shared" ref="R34:R37" si="13">Q34/H34*100</f>
        <v>-0.43390553405004206</v>
      </c>
      <c r="S34" s="15">
        <f t="shared" ref="S34:S37" si="14">L34-H34</f>
        <v>-2008351</v>
      </c>
      <c r="T34" s="15">
        <f t="shared" ref="T34:T37" si="15">S34/H34*100</f>
        <v>-2.8805375199237617</v>
      </c>
    </row>
    <row r="35" spans="7:20">
      <c r="G35" s="14" t="s">
        <v>50</v>
      </c>
      <c r="H35" s="15">
        <v>3356467</v>
      </c>
      <c r="I35" s="15">
        <v>1859019</v>
      </c>
      <c r="J35" s="15">
        <v>361572</v>
      </c>
      <c r="K35" s="15">
        <v>15323031</v>
      </c>
      <c r="L35" s="15">
        <v>13356746</v>
      </c>
      <c r="M35" s="15">
        <f t="shared" si="8"/>
        <v>-1497448</v>
      </c>
      <c r="N35" s="15">
        <f t="shared" si="9"/>
        <v>-44.613815657952244</v>
      </c>
      <c r="O35" s="15">
        <f t="shared" si="10"/>
        <v>-2994895</v>
      </c>
      <c r="P35" s="15">
        <f t="shared" si="11"/>
        <v>-89.227601522672501</v>
      </c>
      <c r="Q35" s="15">
        <f t="shared" si="12"/>
        <v>11966564</v>
      </c>
      <c r="R35" s="15">
        <f t="shared" si="13"/>
        <v>356.52261738309954</v>
      </c>
      <c r="S35" s="15">
        <f t="shared" si="14"/>
        <v>10000279</v>
      </c>
      <c r="T35" s="15">
        <f t="shared" si="15"/>
        <v>297.94063221834153</v>
      </c>
    </row>
    <row r="36" spans="7:20">
      <c r="G36" s="14" t="s">
        <v>51</v>
      </c>
      <c r="H36" s="15">
        <v>15674829</v>
      </c>
      <c r="I36" s="15">
        <v>20467293</v>
      </c>
      <c r="J36" s="15">
        <v>26725519</v>
      </c>
      <c r="K36" s="15">
        <v>19752119</v>
      </c>
      <c r="L36" s="15">
        <v>20054456</v>
      </c>
      <c r="M36" s="15">
        <f t="shared" si="8"/>
        <v>4792464</v>
      </c>
      <c r="N36" s="15">
        <f t="shared" si="9"/>
        <v>30.574266551807362</v>
      </c>
      <c r="O36" s="15">
        <f t="shared" si="10"/>
        <v>11050690</v>
      </c>
      <c r="P36" s="15">
        <f t="shared" si="11"/>
        <v>70.49958886313847</v>
      </c>
      <c r="Q36" s="15">
        <f t="shared" si="12"/>
        <v>4077290</v>
      </c>
      <c r="R36" s="15">
        <f t="shared" si="13"/>
        <v>26.011703221770393</v>
      </c>
      <c r="S36" s="15">
        <f t="shared" si="14"/>
        <v>4379627</v>
      </c>
      <c r="T36" s="15">
        <f t="shared" si="15"/>
        <v>27.940508952282666</v>
      </c>
    </row>
    <row r="37" spans="7:20">
      <c r="G37" s="14" t="s">
        <v>43</v>
      </c>
      <c r="H37" s="15">
        <v>78382348</v>
      </c>
      <c r="I37" s="15">
        <v>74256996</v>
      </c>
      <c r="J37" s="15">
        <v>72852171</v>
      </c>
      <c r="K37" s="15">
        <v>79572399</v>
      </c>
      <c r="L37" s="15">
        <v>86713325</v>
      </c>
      <c r="M37" s="15">
        <f t="shared" si="8"/>
        <v>-4125352</v>
      </c>
      <c r="N37" s="15">
        <f t="shared" si="9"/>
        <v>-5.2631135775621321</v>
      </c>
      <c r="O37" s="15">
        <f t="shared" si="10"/>
        <v>-5530177</v>
      </c>
      <c r="P37" s="15">
        <f t="shared" si="11"/>
        <v>-7.0553857355740348</v>
      </c>
      <c r="Q37" s="15">
        <f t="shared" si="12"/>
        <v>1190051</v>
      </c>
      <c r="R37" s="15">
        <f t="shared" si="13"/>
        <v>1.5182640356729298</v>
      </c>
      <c r="S37" s="15">
        <f t="shared" si="14"/>
        <v>8330977</v>
      </c>
      <c r="T37" s="15">
        <f t="shared" si="15"/>
        <v>10.628639244131854</v>
      </c>
    </row>
    <row r="39" spans="7:20" ht="18.75">
      <c r="H39" s="35" t="s">
        <v>59</v>
      </c>
      <c r="I39" s="36"/>
      <c r="J39" s="36"/>
      <c r="K39" s="36"/>
      <c r="L39" s="37"/>
    </row>
    <row r="40" spans="7:20">
      <c r="G40" s="27"/>
      <c r="H40" s="16" t="s">
        <v>48</v>
      </c>
      <c r="I40" s="17"/>
      <c r="J40" s="17"/>
      <c r="K40" s="17"/>
      <c r="L40" s="18"/>
    </row>
    <row r="41" spans="7:20">
      <c r="G41" s="13"/>
      <c r="H41" s="28">
        <v>2014</v>
      </c>
      <c r="I41" s="29">
        <v>2015</v>
      </c>
      <c r="J41" s="32">
        <v>2016</v>
      </c>
      <c r="K41" s="33">
        <v>2017</v>
      </c>
      <c r="L41" s="39">
        <v>2018</v>
      </c>
    </row>
    <row r="42" spans="7:20">
      <c r="G42" s="14" t="s">
        <v>35</v>
      </c>
      <c r="H42" s="15">
        <v>27694247</v>
      </c>
      <c r="I42" s="15">
        <v>33208865</v>
      </c>
      <c r="J42" s="15">
        <v>39739442</v>
      </c>
      <c r="K42" s="15">
        <v>54725216</v>
      </c>
      <c r="L42" s="15">
        <v>52411482</v>
      </c>
    </row>
    <row r="43" spans="7:20">
      <c r="G43" s="14" t="s">
        <v>36</v>
      </c>
      <c r="H43" s="15">
        <v>69721397</v>
      </c>
      <c r="I43" s="15">
        <v>63374444</v>
      </c>
      <c r="J43" s="15">
        <v>69716168</v>
      </c>
      <c r="K43" s="15">
        <v>69418872</v>
      </c>
      <c r="L43" s="15">
        <v>67713046</v>
      </c>
    </row>
    <row r="44" spans="7:20">
      <c r="G44" s="14" t="s">
        <v>50</v>
      </c>
      <c r="H44" s="15">
        <v>3356467</v>
      </c>
      <c r="I44" s="15">
        <v>1859019</v>
      </c>
      <c r="J44" s="15">
        <v>361572</v>
      </c>
      <c r="K44" s="15">
        <v>15323031</v>
      </c>
      <c r="L44" s="15">
        <v>13356746</v>
      </c>
    </row>
    <row r="45" spans="7:20">
      <c r="G45" s="14" t="s">
        <v>51</v>
      </c>
      <c r="H45" s="15">
        <v>15674829</v>
      </c>
      <c r="I45" s="15">
        <v>20467293</v>
      </c>
      <c r="J45" s="15">
        <v>26725519</v>
      </c>
      <c r="K45" s="15">
        <v>19752119</v>
      </c>
      <c r="L45" s="15">
        <v>20054456</v>
      </c>
    </row>
    <row r="46" spans="7:20">
      <c r="G46" s="14" t="s">
        <v>43</v>
      </c>
      <c r="H46" s="15">
        <v>78382348</v>
      </c>
      <c r="I46" s="15">
        <v>74256996</v>
      </c>
      <c r="J46" s="15">
        <v>72852171</v>
      </c>
      <c r="K46" s="15">
        <v>79572399</v>
      </c>
      <c r="L46" s="15">
        <v>86713325</v>
      </c>
    </row>
    <row r="49" spans="8:16" ht="18.75">
      <c r="H49" s="35" t="s">
        <v>59</v>
      </c>
      <c r="I49" s="36"/>
      <c r="J49" s="36"/>
      <c r="K49" s="37"/>
      <c r="M49" s="35" t="s">
        <v>59</v>
      </c>
      <c r="N49" s="36"/>
      <c r="O49" s="36"/>
      <c r="P49" s="37"/>
    </row>
    <row r="50" spans="8:16">
      <c r="H50" s="40" t="s">
        <v>35</v>
      </c>
      <c r="I50" s="41"/>
      <c r="J50" s="41"/>
      <c r="K50" s="46" t="s">
        <v>60</v>
      </c>
      <c r="M50" s="40" t="s">
        <v>36</v>
      </c>
      <c r="N50" s="41"/>
      <c r="O50" s="41"/>
      <c r="P50" s="46" t="s">
        <v>60</v>
      </c>
    </row>
    <row r="51" spans="8:16">
      <c r="H51" s="23" t="s">
        <v>34</v>
      </c>
      <c r="I51" s="24"/>
      <c r="J51" s="23" t="s">
        <v>61</v>
      </c>
      <c r="K51" s="24"/>
      <c r="M51" s="23" t="s">
        <v>34</v>
      </c>
      <c r="N51" s="24"/>
      <c r="O51" s="23" t="s">
        <v>61</v>
      </c>
      <c r="P51" s="24"/>
    </row>
    <row r="52" spans="8:16">
      <c r="H52" s="42">
        <v>2014</v>
      </c>
      <c r="I52" s="43"/>
      <c r="J52" s="42">
        <v>100</v>
      </c>
      <c r="K52" s="43"/>
      <c r="M52" s="42">
        <v>2014</v>
      </c>
      <c r="N52" s="43"/>
      <c r="O52" s="42">
        <v>100</v>
      </c>
      <c r="P52" s="43"/>
    </row>
    <row r="53" spans="8:16">
      <c r="H53" s="44">
        <v>2015</v>
      </c>
      <c r="I53" s="45"/>
      <c r="J53" s="44">
        <f>I42/H42*100</f>
        <v>119.91250384962623</v>
      </c>
      <c r="K53" s="45"/>
      <c r="M53" s="44">
        <v>2015</v>
      </c>
      <c r="N53" s="45"/>
      <c r="O53" s="44">
        <f>I43/H43*100</f>
        <v>90.896692732648489</v>
      </c>
      <c r="P53" s="45"/>
    </row>
    <row r="54" spans="8:16">
      <c r="H54" s="44">
        <v>2016</v>
      </c>
      <c r="I54" s="45"/>
      <c r="J54" s="44">
        <f>J42/H42*100</f>
        <v>143.49349162661832</v>
      </c>
      <c r="K54" s="45"/>
      <c r="M54" s="44">
        <v>2016</v>
      </c>
      <c r="N54" s="45"/>
      <c r="O54" s="44">
        <f>J43/H43*100</f>
        <v>99.992500150276669</v>
      </c>
      <c r="P54" s="45"/>
    </row>
    <row r="55" spans="8:16">
      <c r="H55" s="44">
        <v>2017</v>
      </c>
      <c r="I55" s="45"/>
      <c r="J55" s="44">
        <f>K42/H42*100</f>
        <v>197.60499716782334</v>
      </c>
      <c r="K55" s="45"/>
      <c r="M55" s="44">
        <v>2017</v>
      </c>
      <c r="N55" s="45"/>
      <c r="O55" s="44">
        <f>K43/H43*100</f>
        <v>99.566094465949959</v>
      </c>
      <c r="P55" s="45"/>
    </row>
    <row r="56" spans="8:16">
      <c r="H56" s="44">
        <v>2018</v>
      </c>
      <c r="I56" s="45"/>
      <c r="J56" s="44">
        <f>L42/H42*100</f>
        <v>189.25043168712983</v>
      </c>
      <c r="K56" s="45"/>
      <c r="M56" s="44">
        <v>2018</v>
      </c>
      <c r="N56" s="45"/>
      <c r="O56" s="44">
        <f>L43/H43*100</f>
        <v>97.119462480076237</v>
      </c>
      <c r="P56" s="45"/>
    </row>
    <row r="58" spans="8:16" ht="18.75">
      <c r="H58" s="35" t="s">
        <v>59</v>
      </c>
      <c r="I58" s="36"/>
      <c r="J58" s="36"/>
      <c r="K58" s="37"/>
      <c r="M58" s="35" t="s">
        <v>59</v>
      </c>
      <c r="N58" s="36"/>
      <c r="O58" s="36"/>
      <c r="P58" s="37"/>
    </row>
    <row r="59" spans="8:16">
      <c r="H59" s="40" t="s">
        <v>50</v>
      </c>
      <c r="I59" s="41"/>
      <c r="J59" s="41"/>
      <c r="K59" s="46" t="s">
        <v>60</v>
      </c>
      <c r="M59" s="40" t="s">
        <v>51</v>
      </c>
      <c r="N59" s="41"/>
      <c r="O59" s="41"/>
      <c r="P59" s="46" t="s">
        <v>60</v>
      </c>
    </row>
    <row r="60" spans="8:16">
      <c r="H60" s="23" t="s">
        <v>34</v>
      </c>
      <c r="I60" s="24"/>
      <c r="J60" s="23" t="s">
        <v>61</v>
      </c>
      <c r="K60" s="24"/>
      <c r="M60" s="23" t="s">
        <v>34</v>
      </c>
      <c r="N60" s="24"/>
      <c r="O60" s="23" t="s">
        <v>61</v>
      </c>
      <c r="P60" s="24"/>
    </row>
    <row r="61" spans="8:16">
      <c r="H61" s="42">
        <v>2014</v>
      </c>
      <c r="I61" s="43"/>
      <c r="J61" s="42">
        <v>100</v>
      </c>
      <c r="K61" s="43"/>
      <c r="M61" s="42">
        <v>2014</v>
      </c>
      <c r="N61" s="43"/>
      <c r="O61" s="42">
        <v>100</v>
      </c>
      <c r="P61" s="43"/>
    </row>
    <row r="62" spans="8:16">
      <c r="H62" s="44">
        <v>2015</v>
      </c>
      <c r="I62" s="45"/>
      <c r="J62" s="44">
        <f>I44/H44*100</f>
        <v>55.386184342047748</v>
      </c>
      <c r="K62" s="45"/>
      <c r="M62" s="44">
        <v>2015</v>
      </c>
      <c r="N62" s="45"/>
      <c r="O62" s="44">
        <f>I45/H45*100</f>
        <v>130.57426655180734</v>
      </c>
      <c r="P62" s="45"/>
    </row>
    <row r="63" spans="8:16">
      <c r="H63" s="44">
        <v>2016</v>
      </c>
      <c r="I63" s="45"/>
      <c r="J63" s="44">
        <f>J44/H44*100</f>
        <v>10.772398477327499</v>
      </c>
      <c r="K63" s="45"/>
      <c r="M63" s="44">
        <v>2016</v>
      </c>
      <c r="N63" s="45"/>
      <c r="O63" s="44">
        <f>J45/H45*100</f>
        <v>170.49958886313848</v>
      </c>
      <c r="P63" s="45"/>
    </row>
    <row r="64" spans="8:16">
      <c r="H64" s="44">
        <v>2017</v>
      </c>
      <c r="I64" s="45"/>
      <c r="J64" s="44">
        <f>K44/H44*100</f>
        <v>456.5226173830996</v>
      </c>
      <c r="K64" s="45"/>
      <c r="M64" s="44">
        <v>2017</v>
      </c>
      <c r="N64" s="45"/>
      <c r="O64" s="44">
        <f>K45/H45*100</f>
        <v>126.0117032217704</v>
      </c>
      <c r="P64" s="45"/>
    </row>
    <row r="65" spans="8:55">
      <c r="H65" s="44">
        <v>2018</v>
      </c>
      <c r="I65" s="45"/>
      <c r="J65" s="44">
        <f>L44/H44*100</f>
        <v>397.94063221834153</v>
      </c>
      <c r="K65" s="45"/>
      <c r="M65" s="44">
        <v>2018</v>
      </c>
      <c r="N65" s="45"/>
      <c r="O65" s="44">
        <f>L45/H45*100</f>
        <v>127.94050895228266</v>
      </c>
      <c r="P65" s="45"/>
    </row>
    <row r="66" spans="8:55">
      <c r="AX66" s="13"/>
      <c r="AY66" s="28">
        <v>2014</v>
      </c>
      <c r="AZ66" s="29">
        <v>2015</v>
      </c>
      <c r="BA66" s="32">
        <v>2016</v>
      </c>
      <c r="BB66" s="33">
        <v>2017</v>
      </c>
      <c r="BC66">
        <v>2018</v>
      </c>
    </row>
    <row r="67" spans="8:55" ht="18.75">
      <c r="H67" s="35" t="s">
        <v>59</v>
      </c>
      <c r="I67" s="36"/>
      <c r="J67" s="36"/>
      <c r="K67" s="37"/>
      <c r="AX67" s="14" t="s">
        <v>35</v>
      </c>
      <c r="AY67" s="15">
        <v>27694247</v>
      </c>
      <c r="AZ67" s="15">
        <v>33208865</v>
      </c>
      <c r="BA67" s="15">
        <v>39739442</v>
      </c>
      <c r="BB67" s="15">
        <v>54725216</v>
      </c>
      <c r="BC67" s="15">
        <v>52411482</v>
      </c>
    </row>
    <row r="68" spans="8:55">
      <c r="H68" s="40" t="s">
        <v>43</v>
      </c>
      <c r="I68" s="41"/>
      <c r="J68" s="41"/>
      <c r="K68" s="46" t="s">
        <v>60</v>
      </c>
      <c r="AX68" s="14" t="s">
        <v>36</v>
      </c>
      <c r="AY68" s="15">
        <v>69721397</v>
      </c>
      <c r="AZ68" s="15">
        <v>63374444</v>
      </c>
      <c r="BA68" s="15">
        <v>69716168</v>
      </c>
      <c r="BB68" s="15">
        <v>69418872</v>
      </c>
      <c r="BC68" s="15">
        <v>67713046</v>
      </c>
    </row>
    <row r="69" spans="8:55">
      <c r="H69" s="23" t="s">
        <v>34</v>
      </c>
      <c r="I69" s="24"/>
      <c r="J69" s="23" t="s">
        <v>61</v>
      </c>
      <c r="K69" s="24"/>
      <c r="AX69" s="14" t="s">
        <v>50</v>
      </c>
      <c r="AY69" s="15">
        <v>3356467</v>
      </c>
      <c r="AZ69" s="15">
        <v>1859019</v>
      </c>
      <c r="BA69" s="15">
        <v>361572</v>
      </c>
      <c r="BB69" s="15">
        <v>15323031</v>
      </c>
      <c r="BC69" s="15">
        <v>13356746</v>
      </c>
    </row>
    <row r="70" spans="8:55">
      <c r="H70" s="42">
        <v>2014</v>
      </c>
      <c r="I70" s="43"/>
      <c r="J70" s="42">
        <v>100</v>
      </c>
      <c r="K70" s="43"/>
      <c r="AX70" s="14" t="s">
        <v>51</v>
      </c>
      <c r="AY70" s="15">
        <v>15674829</v>
      </c>
      <c r="AZ70" s="15">
        <v>20467293</v>
      </c>
      <c r="BA70" s="15">
        <v>26725519</v>
      </c>
      <c r="BB70" s="15">
        <v>19752119</v>
      </c>
      <c r="BC70" s="15">
        <v>20054456</v>
      </c>
    </row>
    <row r="71" spans="8:55">
      <c r="H71" s="44">
        <v>2015</v>
      </c>
      <c r="I71" s="45"/>
      <c r="J71" s="44">
        <f>I46/H46*100</f>
        <v>94.736886422437877</v>
      </c>
      <c r="K71" s="45"/>
      <c r="AX71" s="14" t="s">
        <v>43</v>
      </c>
      <c r="AY71" s="15">
        <v>78382348</v>
      </c>
      <c r="AZ71" s="15">
        <v>74256996</v>
      </c>
      <c r="BA71" s="15">
        <v>72852171</v>
      </c>
      <c r="BB71" s="15">
        <v>79572399</v>
      </c>
      <c r="BC71" s="15">
        <v>86713325</v>
      </c>
    </row>
    <row r="72" spans="8:55">
      <c r="H72" s="44">
        <v>2016</v>
      </c>
      <c r="I72" s="45"/>
      <c r="J72" s="44">
        <f>J46/H46*100</f>
        <v>92.944614264425965</v>
      </c>
      <c r="K72" s="45"/>
    </row>
    <row r="73" spans="8:55">
      <c r="H73" s="44">
        <v>2017</v>
      </c>
      <c r="I73" s="45"/>
      <c r="J73" s="44">
        <f>K46/H46*100</f>
        <v>101.51826403567293</v>
      </c>
      <c r="K73" s="45"/>
    </row>
    <row r="74" spans="8:55">
      <c r="H74" s="44">
        <v>2018</v>
      </c>
      <c r="I74" s="45"/>
      <c r="J74" s="44">
        <f>L46/H46*100</f>
        <v>110.62863924413186</v>
      </c>
      <c r="K74" s="45"/>
    </row>
  </sheetData>
  <mergeCells count="90">
    <mergeCell ref="H73:I73"/>
    <mergeCell ref="J73:K73"/>
    <mergeCell ref="H74:I74"/>
    <mergeCell ref="J74:K74"/>
    <mergeCell ref="H70:I70"/>
    <mergeCell ref="J70:K70"/>
    <mergeCell ref="H71:I71"/>
    <mergeCell ref="J71:K71"/>
    <mergeCell ref="H72:I72"/>
    <mergeCell ref="J72:K72"/>
    <mergeCell ref="M65:N65"/>
    <mergeCell ref="O65:P65"/>
    <mergeCell ref="H67:K67"/>
    <mergeCell ref="H68:J68"/>
    <mergeCell ref="H69:I69"/>
    <mergeCell ref="J69:K69"/>
    <mergeCell ref="M62:N62"/>
    <mergeCell ref="O62:P62"/>
    <mergeCell ref="M63:N63"/>
    <mergeCell ref="O63:P63"/>
    <mergeCell ref="M64:N64"/>
    <mergeCell ref="O64:P64"/>
    <mergeCell ref="M58:P58"/>
    <mergeCell ref="M59:O59"/>
    <mergeCell ref="M60:N60"/>
    <mergeCell ref="O60:P60"/>
    <mergeCell ref="M61:N61"/>
    <mergeCell ref="O61:P61"/>
    <mergeCell ref="J62:K62"/>
    <mergeCell ref="H63:I63"/>
    <mergeCell ref="J63:K63"/>
    <mergeCell ref="H64:I64"/>
    <mergeCell ref="J64:K64"/>
    <mergeCell ref="H65:I65"/>
    <mergeCell ref="J65:K65"/>
    <mergeCell ref="O55:P55"/>
    <mergeCell ref="M56:N56"/>
    <mergeCell ref="O56:P56"/>
    <mergeCell ref="H58:K58"/>
    <mergeCell ref="H59:J59"/>
    <mergeCell ref="H60:I60"/>
    <mergeCell ref="J60:K60"/>
    <mergeCell ref="H61:I61"/>
    <mergeCell ref="J61:K61"/>
    <mergeCell ref="H62:I62"/>
    <mergeCell ref="M52:N52"/>
    <mergeCell ref="O52:P52"/>
    <mergeCell ref="M53:N53"/>
    <mergeCell ref="O53:P53"/>
    <mergeCell ref="M54:N54"/>
    <mergeCell ref="O54:P54"/>
    <mergeCell ref="H50:J50"/>
    <mergeCell ref="H49:K49"/>
    <mergeCell ref="M49:P49"/>
    <mergeCell ref="M50:O50"/>
    <mergeCell ref="M51:N51"/>
    <mergeCell ref="O51:P51"/>
    <mergeCell ref="J55:K55"/>
    <mergeCell ref="J56:K56"/>
    <mergeCell ref="M55:N55"/>
    <mergeCell ref="H53:I53"/>
    <mergeCell ref="H54:I54"/>
    <mergeCell ref="H55:I55"/>
    <mergeCell ref="H56:I56"/>
    <mergeCell ref="H52:I52"/>
    <mergeCell ref="J52:K52"/>
    <mergeCell ref="J53:K53"/>
    <mergeCell ref="J54:K54"/>
    <mergeCell ref="H51:I51"/>
    <mergeCell ref="J51:K51"/>
    <mergeCell ref="H40:L40"/>
    <mergeCell ref="H39:L39"/>
    <mergeCell ref="H30:T30"/>
    <mergeCell ref="H31:L31"/>
    <mergeCell ref="M31:T31"/>
    <mergeCell ref="H5:Q5"/>
    <mergeCell ref="H12:Q12"/>
    <mergeCell ref="H22:L22"/>
    <mergeCell ref="M22:T22"/>
    <mergeCell ref="J13:K13"/>
    <mergeCell ref="L13:M13"/>
    <mergeCell ref="N13:O13"/>
    <mergeCell ref="P13:Q13"/>
    <mergeCell ref="H21:T21"/>
    <mergeCell ref="H6:I6"/>
    <mergeCell ref="J6:K6"/>
    <mergeCell ref="L6:M6"/>
    <mergeCell ref="N6:O6"/>
    <mergeCell ref="P6:Q6"/>
    <mergeCell ref="H13:I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Α Ερωτημα</vt:lpstr>
      <vt:lpstr>Β Ερώτημα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2019-10-19T22:11:58Z</dcterms:modified>
</cp:coreProperties>
</file>