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8975" windowHeight="11760" activeTab="2"/>
  </bookViews>
  <sheets>
    <sheet name="1ο ερώτημα" sheetId="1" r:id="rId1"/>
    <sheet name="2ο ερώτημα" sheetId="2" r:id="rId2"/>
    <sheet name="3ο ερώτημα" sheetId="3" r:id="rId3"/>
  </sheets>
  <calcPr calcId="124519"/>
</workbook>
</file>

<file path=xl/calcChain.xml><?xml version="1.0" encoding="utf-8"?>
<calcChain xmlns="http://schemas.openxmlformats.org/spreadsheetml/2006/main">
  <c r="B18" i="3"/>
  <c r="C17"/>
  <c r="B17"/>
  <c r="C16"/>
  <c r="B16"/>
  <c r="C15"/>
  <c r="B15"/>
  <c r="C14"/>
  <c r="C13"/>
  <c r="B13"/>
  <c r="B9"/>
  <c r="B8"/>
  <c r="B4" l="1"/>
  <c r="D67" i="2"/>
  <c r="D66"/>
  <c r="D65"/>
  <c r="D64"/>
  <c r="B60"/>
  <c r="B59"/>
  <c r="B58"/>
  <c r="E55"/>
  <c r="E54"/>
  <c r="E53"/>
  <c r="E52"/>
  <c r="B55"/>
  <c r="B54"/>
  <c r="B53"/>
  <c r="B52"/>
  <c r="D24"/>
  <c r="D23"/>
  <c r="D22"/>
  <c r="D21"/>
  <c r="B17"/>
  <c r="B16"/>
  <c r="B15"/>
  <c r="E11"/>
  <c r="B11"/>
  <c r="C18" i="3" l="1"/>
  <c r="E12" i="2" l="1"/>
  <c r="B12"/>
  <c r="E10"/>
  <c r="B10"/>
  <c r="E9"/>
  <c r="B9"/>
  <c r="B48" i="1" l="1"/>
  <c r="D26"/>
  <c r="D25"/>
  <c r="B13"/>
  <c r="D24"/>
  <c r="D23"/>
  <c r="B19"/>
  <c r="B18"/>
  <c r="B17"/>
  <c r="E12"/>
  <c r="E11"/>
  <c r="E13" s="1"/>
  <c r="E10"/>
  <c r="B12"/>
  <c r="B11"/>
  <c r="B10"/>
</calcChain>
</file>

<file path=xl/sharedStrings.xml><?xml version="1.0" encoding="utf-8"?>
<sst xmlns="http://schemas.openxmlformats.org/spreadsheetml/2006/main" count="98" uniqueCount="51">
  <si>
    <t>Εργασία 2 Αλμπάνης Ευάγγελος Α.Μ.:2014010144</t>
  </si>
  <si>
    <t>Δεδομένα:</t>
  </si>
  <si>
    <t>Τ=4€/μονάδα προιόντος</t>
  </si>
  <si>
    <t>Μεταβλητό κόστος επί των πωλήσεων: 50%</t>
  </si>
  <si>
    <r>
      <t>Σταθερό κόστος λειτουργίας:Σ</t>
    </r>
    <r>
      <rPr>
        <sz val="9"/>
        <color theme="1"/>
        <rFont val="Calibri"/>
        <family val="2"/>
        <charset val="161"/>
        <scheme val="minor"/>
      </rPr>
      <t>κ</t>
    </r>
    <r>
      <rPr>
        <sz val="11"/>
        <color theme="1"/>
        <rFont val="Calibri"/>
        <family val="2"/>
        <charset val="161"/>
        <scheme val="minor"/>
      </rPr>
      <t xml:space="preserve">=1800€ </t>
    </r>
  </si>
  <si>
    <t>Π</t>
  </si>
  <si>
    <t>Κέρδη προ φόρων=Τ*Π</t>
  </si>
  <si>
    <t>Κέρδη σταθερού κόστους</t>
  </si>
  <si>
    <t>€</t>
  </si>
  <si>
    <t>Καθαρά κέρδη</t>
  </si>
  <si>
    <t>Υπολογισμός νεκρού σημείου</t>
  </si>
  <si>
    <t>Ποσό πωλήσεων για να φτάσει η επιχείρηση στο νεκρό σημείο S = Σ/π</t>
  </si>
  <si>
    <r>
      <t>μ</t>
    </r>
    <r>
      <rPr>
        <sz val="9"/>
        <color theme="1"/>
        <rFont val="Calibri"/>
        <family val="2"/>
        <charset val="161"/>
        <scheme val="minor"/>
      </rPr>
      <t>κ</t>
    </r>
  </si>
  <si>
    <r>
      <t>Νεκρό σημείο σε ποσότητα Π = Σ/(τ-μ</t>
    </r>
    <r>
      <rPr>
        <sz val="9"/>
        <color theme="1"/>
        <rFont val="Calibri"/>
        <family val="2"/>
        <charset val="161"/>
        <scheme val="minor"/>
      </rPr>
      <t>κ</t>
    </r>
    <r>
      <rPr>
        <sz val="11"/>
        <color theme="1"/>
        <rFont val="Calibri"/>
        <family val="2"/>
        <charset val="161"/>
        <scheme val="minor"/>
      </rPr>
      <t>)</t>
    </r>
  </si>
  <si>
    <r>
      <t>Νεκρό σημείο σε αξία π = (τ-μ</t>
    </r>
    <r>
      <rPr>
        <sz val="9"/>
        <color theme="1"/>
        <rFont val="Calibri"/>
        <family val="2"/>
        <charset val="161"/>
        <scheme val="minor"/>
      </rPr>
      <t>κ</t>
    </r>
    <r>
      <rPr>
        <sz val="11"/>
        <color theme="1"/>
        <rFont val="Calibri"/>
        <family val="2"/>
        <charset val="161"/>
        <scheme val="minor"/>
      </rPr>
      <t>)/τ</t>
    </r>
  </si>
  <si>
    <t>Δεδομένα για το γράφημα</t>
  </si>
  <si>
    <t>Πωλήσεις</t>
  </si>
  <si>
    <t>Σταθερό κόστος Σκ(€)</t>
  </si>
  <si>
    <t>Συνολικό κόστος(€)</t>
  </si>
  <si>
    <t>Κέρδη προ φόρων (€)</t>
  </si>
  <si>
    <r>
      <t>Συντελέστης λειτουργικής μόχλευσης ΣΛΜ = ((τ-μ</t>
    </r>
    <r>
      <rPr>
        <sz val="9"/>
        <color theme="1"/>
        <rFont val="Calibri"/>
        <family val="2"/>
        <charset val="161"/>
        <scheme val="minor"/>
      </rPr>
      <t>κ</t>
    </r>
    <r>
      <rPr>
        <sz val="11"/>
        <color theme="1"/>
        <rFont val="Calibri"/>
        <family val="2"/>
        <charset val="161"/>
        <scheme val="minor"/>
      </rPr>
      <t>)*Π)/((τ-μ</t>
    </r>
    <r>
      <rPr>
        <sz val="9"/>
        <color theme="1"/>
        <rFont val="Calibri"/>
        <family val="2"/>
        <charset val="161"/>
        <scheme val="minor"/>
      </rPr>
      <t>κ</t>
    </r>
    <r>
      <rPr>
        <sz val="11"/>
        <color theme="1"/>
        <rFont val="Calibri"/>
        <family val="2"/>
        <charset val="161"/>
        <scheme val="minor"/>
      </rPr>
      <t>)*Π-Σ)</t>
    </r>
  </si>
  <si>
    <t>1η περίπτωση</t>
  </si>
  <si>
    <t>Δεδομένα</t>
  </si>
  <si>
    <t>Μεταβλητό κόστος επί των πωλήσεων</t>
  </si>
  <si>
    <t>Σταθερό κόστος λειτουργίας(Σκ) €</t>
  </si>
  <si>
    <t>Κέρδη πρό φόρων = τ*Π</t>
  </si>
  <si>
    <t xml:space="preserve">Κέρδη σταθέρου κόστους </t>
  </si>
  <si>
    <t xml:space="preserve">Καθάρα κέρδη </t>
  </si>
  <si>
    <t>Πώλησεις</t>
  </si>
  <si>
    <t>Σταθέρο κόστος Σκ (€)</t>
  </si>
  <si>
    <t>Συνολικό κόστος (€)</t>
  </si>
  <si>
    <r>
      <t>Νεκρό σημείο σε ποσότητα Π = Σ/(τ-μ</t>
    </r>
    <r>
      <rPr>
        <sz val="8"/>
        <color theme="1"/>
        <rFont val="Calibri"/>
        <family val="2"/>
        <charset val="161"/>
        <scheme val="minor"/>
      </rPr>
      <t>κ</t>
    </r>
    <r>
      <rPr>
        <sz val="11"/>
        <color theme="1"/>
        <rFont val="Calibri"/>
        <family val="2"/>
        <charset val="161"/>
        <scheme val="minor"/>
      </rPr>
      <t>)</t>
    </r>
  </si>
  <si>
    <r>
      <t>Νεκρό σημείο σε αξία π = (τ-μ</t>
    </r>
    <r>
      <rPr>
        <sz val="8"/>
        <color theme="1"/>
        <rFont val="Calibri"/>
        <family val="2"/>
        <charset val="161"/>
        <scheme val="minor"/>
      </rPr>
      <t>κ</t>
    </r>
    <r>
      <rPr>
        <sz val="11"/>
        <color theme="1"/>
        <rFont val="Calibri"/>
        <family val="2"/>
        <charset val="161"/>
        <scheme val="minor"/>
      </rPr>
      <t>)/τ</t>
    </r>
  </si>
  <si>
    <t>2η περίπτωση</t>
  </si>
  <si>
    <t>Τ=4,5€/μονάδα</t>
  </si>
  <si>
    <t>T=4,5€/μονάδα</t>
  </si>
  <si>
    <t>Σταθερό Κόστος Λειτουργίας (Σκ) €</t>
  </si>
  <si>
    <t>Τ €/μονάδα</t>
  </si>
  <si>
    <t>Π (τεμάχια)</t>
  </si>
  <si>
    <t xml:space="preserve">Περιθώριο πάνω απ' το μετοχικό κόστος </t>
  </si>
  <si>
    <t>Κέρδη προ φόρων:</t>
  </si>
  <si>
    <t>Χωρίς Δάνειο (€)</t>
  </si>
  <si>
    <t>Με Δάνειο (€)</t>
  </si>
  <si>
    <t>Κέρδη εκμ/σης πρo τόκων &amp; φόρων</t>
  </si>
  <si>
    <t>Χρηματοοικονομικά Έξοδα</t>
  </si>
  <si>
    <t>Κέρδη Φορολογίσιμα</t>
  </si>
  <si>
    <t>Φόροι(50%)</t>
  </si>
  <si>
    <t>Καθαρά Κέρδη μετά φόρων</t>
  </si>
  <si>
    <t>Κέρδος ανά μετοχή(ΚΑΜ)</t>
  </si>
  <si>
    <r>
      <t>Σ</t>
    </r>
    <r>
      <rPr>
        <sz val="8"/>
        <color theme="1"/>
        <rFont val="Calibri"/>
        <family val="2"/>
        <charset val="161"/>
        <scheme val="minor"/>
      </rPr>
      <t xml:space="preserve">κ   </t>
    </r>
    <r>
      <rPr>
        <sz val="11"/>
        <color theme="1"/>
        <rFont val="Calibri"/>
        <family val="2"/>
        <charset val="161"/>
        <scheme val="minor"/>
      </rPr>
      <t>(Σταθερό Κόστος Λειτουργίας) €</t>
    </r>
  </si>
  <si>
    <r>
      <t>μ</t>
    </r>
    <r>
      <rPr>
        <sz val="8"/>
        <color theme="1"/>
        <rFont val="Calibri"/>
        <family val="2"/>
        <charset val="161"/>
        <scheme val="minor"/>
      </rPr>
      <t xml:space="preserve">κ  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</si>
</sst>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1"/>
      <color rgb="FF333333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164" fontId="0" fillId="0" borderId="0" xfId="0" applyNumberFormat="1" applyFont="1"/>
    <xf numFmtId="0" fontId="4" fillId="0" borderId="0" xfId="0" applyFont="1" applyBorder="1" applyAlignment="1">
      <alignment vertical="center" wrapText="1"/>
    </xf>
    <xf numFmtId="0" fontId="0" fillId="0" borderId="0" xfId="0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scatterChart>
        <c:scatterStyle val="lineMarker"/>
        <c:ser>
          <c:idx val="0"/>
          <c:order val="0"/>
          <c:tx>
            <c:v>Πωλήσεις</c:v>
          </c:tx>
          <c:xVal>
            <c:numRef>
              <c:f>'1ο ερώτημα'!$A$23:$A$27</c:f>
              <c:numCache>
                <c:formatCode>General</c:formatCode>
                <c:ptCount val="5"/>
                <c:pt idx="0">
                  <c:v>0</c:v>
                </c:pt>
                <c:pt idx="1">
                  <c:v>500</c:v>
                </c:pt>
                <c:pt idx="2">
                  <c:v>900</c:v>
                </c:pt>
                <c:pt idx="3">
                  <c:v>1000</c:v>
                </c:pt>
              </c:numCache>
            </c:numRef>
          </c:xVal>
          <c:yVal>
            <c:numRef>
              <c:f>'1ο ερώτημα'!$C$23:$C$27</c:f>
              <c:numCache>
                <c:formatCode>General</c:formatCode>
                <c:ptCount val="5"/>
                <c:pt idx="0">
                  <c:v>0</c:v>
                </c:pt>
                <c:pt idx="1">
                  <c:v>2000</c:v>
                </c:pt>
                <c:pt idx="2">
                  <c:v>3600</c:v>
                </c:pt>
                <c:pt idx="3">
                  <c:v>4000</c:v>
                </c:pt>
              </c:numCache>
            </c:numRef>
          </c:yVal>
        </c:ser>
        <c:ser>
          <c:idx val="1"/>
          <c:order val="1"/>
          <c:tx>
            <c:v>Σταθερό κόστος</c:v>
          </c:tx>
          <c:xVal>
            <c:numRef>
              <c:f>'1ο ερώτημα'!$A$23:$A$26</c:f>
              <c:numCache>
                <c:formatCode>General</c:formatCode>
                <c:ptCount val="4"/>
                <c:pt idx="0">
                  <c:v>0</c:v>
                </c:pt>
                <c:pt idx="1">
                  <c:v>500</c:v>
                </c:pt>
                <c:pt idx="2">
                  <c:v>900</c:v>
                </c:pt>
                <c:pt idx="3">
                  <c:v>1000</c:v>
                </c:pt>
              </c:numCache>
            </c:numRef>
          </c:xVal>
          <c:yVal>
            <c:numRef>
              <c:f>'1ο ερώτημα'!$B$23:$B$26</c:f>
              <c:numCache>
                <c:formatCode>General</c:formatCode>
                <c:ptCount val="4"/>
                <c:pt idx="0">
                  <c:v>1800</c:v>
                </c:pt>
                <c:pt idx="1">
                  <c:v>1800</c:v>
                </c:pt>
                <c:pt idx="2">
                  <c:v>1800</c:v>
                </c:pt>
                <c:pt idx="3">
                  <c:v>1800</c:v>
                </c:pt>
              </c:numCache>
            </c:numRef>
          </c:yVal>
        </c:ser>
        <c:ser>
          <c:idx val="2"/>
          <c:order val="2"/>
          <c:tx>
            <c:v>Συνολικό κόστος</c:v>
          </c:tx>
          <c:xVal>
            <c:numRef>
              <c:f>'1ο ερώτημα'!$A$23:$A$26</c:f>
              <c:numCache>
                <c:formatCode>General</c:formatCode>
                <c:ptCount val="4"/>
                <c:pt idx="0">
                  <c:v>0</c:v>
                </c:pt>
                <c:pt idx="1">
                  <c:v>500</c:v>
                </c:pt>
                <c:pt idx="2">
                  <c:v>900</c:v>
                </c:pt>
                <c:pt idx="3">
                  <c:v>1000</c:v>
                </c:pt>
              </c:numCache>
            </c:numRef>
          </c:xVal>
          <c:yVal>
            <c:numRef>
              <c:f>'1ο ερώτημα'!$D$23:$D$26</c:f>
              <c:numCache>
                <c:formatCode>General</c:formatCode>
                <c:ptCount val="4"/>
                <c:pt idx="0">
                  <c:v>1800</c:v>
                </c:pt>
                <c:pt idx="1">
                  <c:v>2800</c:v>
                </c:pt>
                <c:pt idx="2">
                  <c:v>3600</c:v>
                </c:pt>
                <c:pt idx="3">
                  <c:v>3800</c:v>
                </c:pt>
              </c:numCache>
            </c:numRef>
          </c:yVal>
        </c:ser>
        <c:axId val="200307456"/>
        <c:axId val="200308992"/>
      </c:scatterChart>
      <c:valAx>
        <c:axId val="200307456"/>
        <c:scaling>
          <c:orientation val="minMax"/>
        </c:scaling>
        <c:axPos val="b"/>
        <c:numFmt formatCode="General" sourceLinked="1"/>
        <c:tickLblPos val="nextTo"/>
        <c:crossAx val="200308992"/>
        <c:crosses val="autoZero"/>
        <c:crossBetween val="midCat"/>
      </c:valAx>
      <c:valAx>
        <c:axId val="200308992"/>
        <c:scaling>
          <c:orientation val="minMax"/>
        </c:scaling>
        <c:axPos val="l"/>
        <c:majorGridlines/>
        <c:numFmt formatCode="General" sourceLinked="1"/>
        <c:tickLblPos val="nextTo"/>
        <c:crossAx val="20030745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scatterChart>
        <c:scatterStyle val="lineMarker"/>
        <c:ser>
          <c:idx val="0"/>
          <c:order val="0"/>
          <c:tx>
            <c:v>Πωλήσεις</c:v>
          </c:tx>
          <c:xVal>
            <c:numRef>
              <c:f>'2ο ερώτημα'!$A$21:$A$25</c:f>
              <c:numCache>
                <c:formatCode>General</c:formatCode>
                <c:ptCount val="5"/>
                <c:pt idx="0">
                  <c:v>0</c:v>
                </c:pt>
                <c:pt idx="1">
                  <c:v>500</c:v>
                </c:pt>
                <c:pt idx="2">
                  <c:v>800</c:v>
                </c:pt>
                <c:pt idx="3">
                  <c:v>1000</c:v>
                </c:pt>
              </c:numCache>
            </c:numRef>
          </c:xVal>
          <c:yVal>
            <c:numRef>
              <c:f>'2ο ερώτημα'!$C$21:$C$27</c:f>
              <c:numCache>
                <c:formatCode>General</c:formatCode>
                <c:ptCount val="7"/>
                <c:pt idx="0">
                  <c:v>0</c:v>
                </c:pt>
                <c:pt idx="1">
                  <c:v>2250</c:v>
                </c:pt>
                <c:pt idx="2">
                  <c:v>3600</c:v>
                </c:pt>
                <c:pt idx="3">
                  <c:v>4500</c:v>
                </c:pt>
              </c:numCache>
            </c:numRef>
          </c:yVal>
        </c:ser>
        <c:ser>
          <c:idx val="1"/>
          <c:order val="1"/>
          <c:tx>
            <c:v>Σταθερό κόστος</c:v>
          </c:tx>
          <c:xVal>
            <c:numRef>
              <c:f>'2ο ερώτημα'!$A$21:$A$24</c:f>
              <c:numCache>
                <c:formatCode>General</c:formatCode>
                <c:ptCount val="4"/>
                <c:pt idx="0">
                  <c:v>0</c:v>
                </c:pt>
                <c:pt idx="1">
                  <c:v>500</c:v>
                </c:pt>
                <c:pt idx="2">
                  <c:v>800</c:v>
                </c:pt>
                <c:pt idx="3">
                  <c:v>1000</c:v>
                </c:pt>
              </c:numCache>
            </c:numRef>
          </c:xVal>
          <c:yVal>
            <c:numRef>
              <c:f>'2ο ερώτημα'!$B$21:$B$24</c:f>
              <c:numCache>
                <c:formatCode>General</c:formatCode>
                <c:ptCount val="4"/>
                <c:pt idx="0">
                  <c:v>1800</c:v>
                </c:pt>
                <c:pt idx="1">
                  <c:v>1800</c:v>
                </c:pt>
                <c:pt idx="2">
                  <c:v>1800</c:v>
                </c:pt>
                <c:pt idx="3">
                  <c:v>1800</c:v>
                </c:pt>
              </c:numCache>
            </c:numRef>
          </c:yVal>
        </c:ser>
        <c:ser>
          <c:idx val="2"/>
          <c:order val="2"/>
          <c:tx>
            <c:v>Συνολικό κόστος</c:v>
          </c:tx>
          <c:xVal>
            <c:numRef>
              <c:f>'2ο ερώτημα'!$A$21:$A$24</c:f>
              <c:numCache>
                <c:formatCode>General</c:formatCode>
                <c:ptCount val="4"/>
                <c:pt idx="0">
                  <c:v>0</c:v>
                </c:pt>
                <c:pt idx="1">
                  <c:v>500</c:v>
                </c:pt>
                <c:pt idx="2">
                  <c:v>800</c:v>
                </c:pt>
                <c:pt idx="3">
                  <c:v>1000</c:v>
                </c:pt>
              </c:numCache>
            </c:numRef>
          </c:xVal>
          <c:yVal>
            <c:numRef>
              <c:f>'2ο ερώτημα'!$D$21:$D$24</c:f>
              <c:numCache>
                <c:formatCode>General</c:formatCode>
                <c:ptCount val="4"/>
                <c:pt idx="0">
                  <c:v>1800</c:v>
                </c:pt>
                <c:pt idx="1">
                  <c:v>2925</c:v>
                </c:pt>
                <c:pt idx="2">
                  <c:v>3600</c:v>
                </c:pt>
                <c:pt idx="3">
                  <c:v>4050</c:v>
                </c:pt>
              </c:numCache>
            </c:numRef>
          </c:yVal>
        </c:ser>
        <c:axId val="200764800"/>
        <c:axId val="200774784"/>
      </c:scatterChart>
      <c:valAx>
        <c:axId val="200764800"/>
        <c:scaling>
          <c:orientation val="minMax"/>
        </c:scaling>
        <c:axPos val="b"/>
        <c:numFmt formatCode="General" sourceLinked="1"/>
        <c:tickLblPos val="nextTo"/>
        <c:crossAx val="200774784"/>
        <c:crosses val="autoZero"/>
        <c:crossBetween val="midCat"/>
      </c:valAx>
      <c:valAx>
        <c:axId val="200774784"/>
        <c:scaling>
          <c:orientation val="minMax"/>
        </c:scaling>
        <c:axPos val="l"/>
        <c:majorGridlines/>
        <c:numFmt formatCode="General" sourceLinked="1"/>
        <c:tickLblPos val="nextTo"/>
        <c:crossAx val="20076480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scatterChart>
        <c:scatterStyle val="lineMarker"/>
        <c:ser>
          <c:idx val="0"/>
          <c:order val="0"/>
          <c:tx>
            <c:v>Πωλήσεις</c:v>
          </c:tx>
          <c:xVal>
            <c:numRef>
              <c:f>'2ο ερώτημα'!$A$64:$A$68</c:f>
              <c:numCache>
                <c:formatCode>General</c:formatCode>
                <c:ptCount val="5"/>
                <c:pt idx="0">
                  <c:v>0</c:v>
                </c:pt>
                <c:pt idx="1">
                  <c:v>500</c:v>
                </c:pt>
                <c:pt idx="2">
                  <c:v>600</c:v>
                </c:pt>
                <c:pt idx="3">
                  <c:v>1000</c:v>
                </c:pt>
              </c:numCache>
            </c:numRef>
          </c:xVal>
          <c:yVal>
            <c:numRef>
              <c:f>'2ο ερώτημα'!$C$64:$C$68</c:f>
              <c:numCache>
                <c:formatCode>General</c:formatCode>
                <c:ptCount val="5"/>
                <c:pt idx="0">
                  <c:v>0</c:v>
                </c:pt>
                <c:pt idx="1">
                  <c:v>2250</c:v>
                </c:pt>
                <c:pt idx="2">
                  <c:v>2700</c:v>
                </c:pt>
                <c:pt idx="3">
                  <c:v>4500</c:v>
                </c:pt>
              </c:numCache>
            </c:numRef>
          </c:yVal>
        </c:ser>
        <c:ser>
          <c:idx val="1"/>
          <c:order val="1"/>
          <c:tx>
            <c:v>Σταθερό κόστος</c:v>
          </c:tx>
          <c:xVal>
            <c:numRef>
              <c:f>'2ο ερώτημα'!$A$64:$A$67</c:f>
              <c:numCache>
                <c:formatCode>General</c:formatCode>
                <c:ptCount val="4"/>
                <c:pt idx="0">
                  <c:v>0</c:v>
                </c:pt>
                <c:pt idx="1">
                  <c:v>500</c:v>
                </c:pt>
                <c:pt idx="2">
                  <c:v>600</c:v>
                </c:pt>
                <c:pt idx="3">
                  <c:v>1000</c:v>
                </c:pt>
              </c:numCache>
            </c:numRef>
          </c:xVal>
          <c:yVal>
            <c:numRef>
              <c:f>'2ο ερώτημα'!$B$64:$B$67</c:f>
              <c:numCache>
                <c:formatCode>General</c:formatCode>
                <c:ptCount val="4"/>
                <c:pt idx="0">
                  <c:v>1800</c:v>
                </c:pt>
                <c:pt idx="1">
                  <c:v>1800</c:v>
                </c:pt>
                <c:pt idx="2">
                  <c:v>1800</c:v>
                </c:pt>
                <c:pt idx="3">
                  <c:v>1800</c:v>
                </c:pt>
              </c:numCache>
            </c:numRef>
          </c:yVal>
        </c:ser>
        <c:ser>
          <c:idx val="2"/>
          <c:order val="2"/>
          <c:tx>
            <c:v>Συνολικό κόστος</c:v>
          </c:tx>
          <c:xVal>
            <c:numRef>
              <c:f>'2ο ερώτημα'!$A$64:$A$67</c:f>
              <c:numCache>
                <c:formatCode>General</c:formatCode>
                <c:ptCount val="4"/>
                <c:pt idx="0">
                  <c:v>0</c:v>
                </c:pt>
                <c:pt idx="1">
                  <c:v>500</c:v>
                </c:pt>
                <c:pt idx="2">
                  <c:v>600</c:v>
                </c:pt>
                <c:pt idx="3">
                  <c:v>1000</c:v>
                </c:pt>
              </c:numCache>
            </c:numRef>
          </c:xVal>
          <c:yVal>
            <c:numRef>
              <c:f>'2ο ερώτημα'!$D$64:$D$67</c:f>
              <c:numCache>
                <c:formatCode>General</c:formatCode>
                <c:ptCount val="4"/>
                <c:pt idx="0">
                  <c:v>1800</c:v>
                </c:pt>
                <c:pt idx="1">
                  <c:v>2550</c:v>
                </c:pt>
                <c:pt idx="2">
                  <c:v>2700</c:v>
                </c:pt>
                <c:pt idx="3">
                  <c:v>3300</c:v>
                </c:pt>
              </c:numCache>
            </c:numRef>
          </c:yVal>
        </c:ser>
        <c:axId val="201262976"/>
        <c:axId val="201264512"/>
      </c:scatterChart>
      <c:valAx>
        <c:axId val="201262976"/>
        <c:scaling>
          <c:orientation val="minMax"/>
        </c:scaling>
        <c:axPos val="b"/>
        <c:numFmt formatCode="General" sourceLinked="1"/>
        <c:tickLblPos val="nextTo"/>
        <c:crossAx val="201264512"/>
        <c:crosses val="autoZero"/>
        <c:crossBetween val="midCat"/>
      </c:valAx>
      <c:valAx>
        <c:axId val="201264512"/>
        <c:scaling>
          <c:orientation val="minMax"/>
        </c:scaling>
        <c:axPos val="l"/>
        <c:majorGridlines/>
        <c:numFmt formatCode="General" sourceLinked="1"/>
        <c:tickLblPos val="nextTo"/>
        <c:crossAx val="20126297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27</xdr:row>
      <xdr:rowOff>180975</xdr:rowOff>
    </xdr:from>
    <xdr:to>
      <xdr:col>3</xdr:col>
      <xdr:colOff>1266825</xdr:colOff>
      <xdr:row>45</xdr:row>
      <xdr:rowOff>47625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104774</xdr:rowOff>
    </xdr:from>
    <xdr:to>
      <xdr:col>3</xdr:col>
      <xdr:colOff>1628775</xdr:colOff>
      <xdr:row>41</xdr:row>
      <xdr:rowOff>95249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68</xdr:row>
      <xdr:rowOff>0</xdr:rowOff>
    </xdr:from>
    <xdr:to>
      <xdr:col>3</xdr:col>
      <xdr:colOff>1638299</xdr:colOff>
      <xdr:row>85</xdr:row>
      <xdr:rowOff>114300</xdr:rowOff>
    </xdr:to>
    <xdr:graphicFrame macro="">
      <xdr:nvGraphicFramePr>
        <xdr:cNvPr id="3" name="2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18</xdr:row>
      <xdr:rowOff>180975</xdr:rowOff>
    </xdr:from>
    <xdr:to>
      <xdr:col>3</xdr:col>
      <xdr:colOff>1</xdr:colOff>
      <xdr:row>25</xdr:row>
      <xdr:rowOff>66675</xdr:rowOff>
    </xdr:to>
    <xdr:sp macro="" textlink="">
      <xdr:nvSpPr>
        <xdr:cNvPr id="2" name="1 - TextBox"/>
        <xdr:cNvSpPr txBox="1"/>
      </xdr:nvSpPr>
      <xdr:spPr>
        <a:xfrm>
          <a:off x="19050" y="3609975"/>
          <a:ext cx="6324601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l-GR" sz="1100"/>
            <a:t>Στην αρχή πριν το δάνειο είχαμε 200 μετοχές άρα θα διαρέσουμε με το 200 για να βρούμε το ΚΑΜ, ενώ με το δάνειο έχουμε 100 μετοχές αρα διαιρούμε</a:t>
          </a:r>
          <a:r>
            <a:rPr lang="el-GR" sz="1100" baseline="0"/>
            <a:t> </a:t>
          </a:r>
          <a:r>
            <a:rPr lang="el-GR" sz="1100"/>
            <a:t>με το 100 για να βρούμε το ΚΑΜ.</a:t>
          </a:r>
        </a:p>
        <a:p>
          <a:r>
            <a:rPr lang="el-GR" sz="1100"/>
            <a:t>Βλέπουμε ότι το ΚΑΜ (κέρδος ανά μετοχή) στην περίπτωση αγοράς 100 μετοχών είναι 5,5€, ενώ το ΚΑΜ ανά μετοχή στην περίπτωση λήψης δανείου είναι 6,5€. Καταλήγουμε στο συμπέρασμα ότι την επιχείρηση "ΩΜΕΓΑ" την συμφέρει να λάβει δάνειο. Ο διεύθυντης της "ΩΜΕΓΑ" που θεωρούσε ότι η χρηματοδότηση με δάνειο θα δώσει στους μετόχους το μεγαλύτερο κέρδος ανά μετοχή, είχε δίκιο.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opLeftCell="A30" workbookViewId="0">
      <selection activeCell="B12" sqref="B12"/>
    </sheetView>
  </sheetViews>
  <sheetFormatPr defaultRowHeight="15"/>
  <cols>
    <col min="1" max="1" width="63.140625" customWidth="1"/>
    <col min="2" max="2" width="22.140625" customWidth="1"/>
    <col min="3" max="3" width="20.5703125" customWidth="1"/>
    <col min="4" max="4" width="23.85546875" customWidth="1"/>
    <col min="5" max="5" width="24" customWidth="1"/>
  </cols>
  <sheetData>
    <row r="1" spans="1:5" ht="18.75">
      <c r="A1" s="1" t="s">
        <v>0</v>
      </c>
    </row>
    <row r="3" spans="1:5">
      <c r="A3" t="s">
        <v>1</v>
      </c>
    </row>
    <row r="4" spans="1:5">
      <c r="A4" t="s">
        <v>2</v>
      </c>
      <c r="B4">
        <v>4</v>
      </c>
    </row>
    <row r="5" spans="1:5">
      <c r="A5" t="s">
        <v>3</v>
      </c>
      <c r="B5">
        <v>0.5</v>
      </c>
    </row>
    <row r="6" spans="1:5">
      <c r="A6" t="s">
        <v>4</v>
      </c>
      <c r="B6">
        <v>1800</v>
      </c>
    </row>
    <row r="8" spans="1:5">
      <c r="B8" s="2" t="s">
        <v>8</v>
      </c>
      <c r="E8" s="2" t="s">
        <v>8</v>
      </c>
    </row>
    <row r="9" spans="1:5">
      <c r="A9" t="s">
        <v>5</v>
      </c>
      <c r="B9">
        <v>500</v>
      </c>
      <c r="D9" t="s">
        <v>5</v>
      </c>
      <c r="E9">
        <v>1000</v>
      </c>
    </row>
    <row r="10" spans="1:5">
      <c r="A10" t="s">
        <v>6</v>
      </c>
      <c r="B10">
        <f>B4*B9</f>
        <v>2000</v>
      </c>
      <c r="D10" t="s">
        <v>6</v>
      </c>
      <c r="E10">
        <f>B4*E9</f>
        <v>4000</v>
      </c>
    </row>
    <row r="11" spans="1:5">
      <c r="A11" t="s">
        <v>7</v>
      </c>
      <c r="B11">
        <f>B10-B6</f>
        <v>200</v>
      </c>
      <c r="D11" t="s">
        <v>7</v>
      </c>
      <c r="E11">
        <f>E10-B6</f>
        <v>2200</v>
      </c>
    </row>
    <row r="12" spans="1:5">
      <c r="A12" t="s">
        <v>12</v>
      </c>
      <c r="B12">
        <f>B4*B5</f>
        <v>2</v>
      </c>
      <c r="D12" t="s">
        <v>12</v>
      </c>
      <c r="E12">
        <f>B4*B5</f>
        <v>2</v>
      </c>
    </row>
    <row r="13" spans="1:5">
      <c r="A13" t="s">
        <v>9</v>
      </c>
      <c r="B13">
        <f>B11-B12*B9</f>
        <v>-800</v>
      </c>
      <c r="D13" t="s">
        <v>9</v>
      </c>
      <c r="E13">
        <f>E11-E12*E9</f>
        <v>200</v>
      </c>
    </row>
    <row r="15" spans="1:5">
      <c r="B15" s="2"/>
    </row>
    <row r="16" spans="1:5">
      <c r="A16" t="s">
        <v>10</v>
      </c>
      <c r="B16" s="2" t="s">
        <v>8</v>
      </c>
    </row>
    <row r="17" spans="1:4">
      <c r="A17" t="s">
        <v>13</v>
      </c>
      <c r="B17">
        <f>B6/(B4-B12)</f>
        <v>900</v>
      </c>
    </row>
    <row r="18" spans="1:4">
      <c r="A18" t="s">
        <v>14</v>
      </c>
      <c r="B18">
        <f>(B4-B12)/B4</f>
        <v>0.5</v>
      </c>
    </row>
    <row r="19" spans="1:4">
      <c r="A19" t="s">
        <v>11</v>
      </c>
      <c r="B19">
        <f>B6/B18</f>
        <v>3600</v>
      </c>
    </row>
    <row r="21" spans="1:4">
      <c r="A21" t="s">
        <v>15</v>
      </c>
    </row>
    <row r="22" spans="1:4">
      <c r="A22" t="s">
        <v>16</v>
      </c>
      <c r="B22" t="s">
        <v>17</v>
      </c>
      <c r="C22" t="s">
        <v>19</v>
      </c>
      <c r="D22" t="s">
        <v>18</v>
      </c>
    </row>
    <row r="23" spans="1:4">
      <c r="A23">
        <v>0</v>
      </c>
      <c r="B23">
        <v>1800</v>
      </c>
      <c r="C23">
        <v>0</v>
      </c>
      <c r="D23">
        <f>B23+A23*B12</f>
        <v>1800</v>
      </c>
    </row>
    <row r="24" spans="1:4">
      <c r="A24">
        <v>500</v>
      </c>
      <c r="B24">
        <v>1800</v>
      </c>
      <c r="C24">
        <v>2000</v>
      </c>
      <c r="D24">
        <f>B24+A24*B12</f>
        <v>2800</v>
      </c>
    </row>
    <row r="25" spans="1:4">
      <c r="A25">
        <v>900</v>
      </c>
      <c r="B25">
        <v>1800</v>
      </c>
      <c r="C25">
        <v>3600</v>
      </c>
      <c r="D25">
        <f>B25+A25*E12</f>
        <v>3600</v>
      </c>
    </row>
    <row r="26" spans="1:4">
      <c r="A26">
        <v>1000</v>
      </c>
      <c r="B26">
        <v>1800</v>
      </c>
      <c r="C26">
        <v>4000</v>
      </c>
      <c r="D26">
        <f>B26+A26*E12</f>
        <v>3800</v>
      </c>
    </row>
    <row r="47" spans="1:2">
      <c r="B47" s="2" t="s">
        <v>8</v>
      </c>
    </row>
    <row r="48" spans="1:2">
      <c r="A48" t="s">
        <v>20</v>
      </c>
      <c r="B48">
        <f>((B4-B12)*E9)/((B4-B12)*E9-B6)</f>
        <v>10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7"/>
  <sheetViews>
    <sheetView workbookViewId="0">
      <selection activeCell="F81" sqref="F81"/>
    </sheetView>
  </sheetViews>
  <sheetFormatPr defaultRowHeight="15"/>
  <cols>
    <col min="1" max="1" width="66.5703125" customWidth="1"/>
    <col min="2" max="2" width="21.7109375" customWidth="1"/>
    <col min="3" max="3" width="20.85546875" customWidth="1"/>
    <col min="4" max="4" width="24.5703125" customWidth="1"/>
  </cols>
  <sheetData>
    <row r="1" spans="1:5">
      <c r="A1" s="5" t="s">
        <v>21</v>
      </c>
      <c r="B1" s="5"/>
      <c r="C1" s="5"/>
      <c r="D1" s="5"/>
      <c r="E1" s="5"/>
    </row>
    <row r="2" spans="1:5">
      <c r="A2" s="5" t="s">
        <v>22</v>
      </c>
      <c r="B2" s="5"/>
      <c r="C2" s="5"/>
      <c r="D2" s="5"/>
      <c r="E2" s="5"/>
    </row>
    <row r="3" spans="1:5">
      <c r="A3" t="s">
        <v>34</v>
      </c>
      <c r="B3" s="5">
        <v>4.5</v>
      </c>
      <c r="C3" s="5"/>
      <c r="D3" s="5"/>
      <c r="E3" s="5"/>
    </row>
    <row r="4" spans="1:5">
      <c r="A4" s="5" t="s">
        <v>23</v>
      </c>
      <c r="B4" s="5">
        <v>0.5</v>
      </c>
      <c r="C4" s="5"/>
      <c r="D4" s="5"/>
      <c r="E4" s="5"/>
    </row>
    <row r="5" spans="1:5">
      <c r="A5" s="5" t="s">
        <v>24</v>
      </c>
      <c r="B5" s="5">
        <v>1800</v>
      </c>
      <c r="C5" s="5"/>
      <c r="D5" s="5"/>
      <c r="E5" s="5"/>
    </row>
    <row r="6" spans="1:5">
      <c r="A6" s="5"/>
      <c r="B6" s="5"/>
      <c r="C6" s="5"/>
      <c r="D6" s="5"/>
      <c r="E6" s="5"/>
    </row>
    <row r="7" spans="1:5">
      <c r="A7" s="5"/>
      <c r="B7" s="6" t="s">
        <v>8</v>
      </c>
      <c r="C7" s="5"/>
      <c r="D7" s="5"/>
      <c r="E7" s="6" t="s">
        <v>8</v>
      </c>
    </row>
    <row r="8" spans="1:5">
      <c r="A8" s="5" t="s">
        <v>5</v>
      </c>
      <c r="B8" s="5">
        <v>500</v>
      </c>
      <c r="C8" s="5"/>
      <c r="D8" s="5" t="s">
        <v>5</v>
      </c>
      <c r="E8" s="5">
        <v>1000</v>
      </c>
    </row>
    <row r="9" spans="1:5">
      <c r="A9" s="5" t="s">
        <v>25</v>
      </c>
      <c r="B9" s="5">
        <f>B8*B3</f>
        <v>2250</v>
      </c>
      <c r="C9" s="5"/>
      <c r="D9" s="5" t="s">
        <v>25</v>
      </c>
      <c r="E9" s="5">
        <f>B3*E8</f>
        <v>4500</v>
      </c>
    </row>
    <row r="10" spans="1:5">
      <c r="A10" s="5" t="s">
        <v>26</v>
      </c>
      <c r="B10" s="5">
        <f>B9-B5</f>
        <v>450</v>
      </c>
      <c r="C10" s="5"/>
      <c r="D10" s="5" t="s">
        <v>26</v>
      </c>
      <c r="E10" s="5">
        <f>E9-B5</f>
        <v>2700</v>
      </c>
    </row>
    <row r="11" spans="1:5">
      <c r="A11" s="5" t="s">
        <v>12</v>
      </c>
      <c r="B11" s="5">
        <f>B3*B4</f>
        <v>2.25</v>
      </c>
      <c r="C11" s="5"/>
      <c r="D11" s="5" t="s">
        <v>12</v>
      </c>
      <c r="E11" s="5">
        <f>B4*B3</f>
        <v>2.25</v>
      </c>
    </row>
    <row r="12" spans="1:5">
      <c r="A12" s="5" t="s">
        <v>27</v>
      </c>
      <c r="B12" s="5">
        <f>B10-B11*B8</f>
        <v>-675</v>
      </c>
      <c r="C12" s="5"/>
      <c r="D12" s="5" t="s">
        <v>27</v>
      </c>
      <c r="E12" s="5">
        <f>E10-E11*E8</f>
        <v>450</v>
      </c>
    </row>
    <row r="13" spans="1:5">
      <c r="A13" s="5"/>
      <c r="B13" s="5"/>
      <c r="C13" s="5"/>
      <c r="D13" s="5"/>
      <c r="E13" s="5"/>
    </row>
    <row r="14" spans="1:5">
      <c r="A14" s="5" t="s">
        <v>10</v>
      </c>
      <c r="B14" s="6" t="s">
        <v>8</v>
      </c>
      <c r="C14" s="5"/>
      <c r="D14" s="5"/>
      <c r="E14" s="5"/>
    </row>
    <row r="15" spans="1:5">
      <c r="A15" s="4" t="s">
        <v>31</v>
      </c>
      <c r="B15" s="5">
        <f>B5/(B3-B11)</f>
        <v>800</v>
      </c>
      <c r="C15" s="5"/>
      <c r="D15" s="5"/>
      <c r="E15" s="5"/>
    </row>
    <row r="16" spans="1:5">
      <c r="A16" s="4" t="s">
        <v>32</v>
      </c>
      <c r="B16" s="5">
        <f>(B3-B11)/B3</f>
        <v>0.5</v>
      </c>
      <c r="C16" s="5"/>
      <c r="D16" s="5"/>
      <c r="E16" s="5"/>
    </row>
    <row r="17" spans="1:5">
      <c r="A17" s="4" t="s">
        <v>11</v>
      </c>
      <c r="B17" s="5">
        <f>B5/B16</f>
        <v>3600</v>
      </c>
      <c r="C17" s="5"/>
      <c r="D17" s="5"/>
      <c r="E17" s="5"/>
    </row>
    <row r="18" spans="1:5">
      <c r="A18" s="5"/>
      <c r="B18" s="5"/>
      <c r="C18" s="5"/>
      <c r="D18" s="5"/>
      <c r="E18" s="5"/>
    </row>
    <row r="19" spans="1:5">
      <c r="A19" s="3" t="s">
        <v>15</v>
      </c>
      <c r="B19" s="4"/>
      <c r="C19" s="4"/>
      <c r="D19" s="4"/>
      <c r="E19" s="5"/>
    </row>
    <row r="20" spans="1:5">
      <c r="A20" s="3" t="s">
        <v>28</v>
      </c>
      <c r="B20" s="4" t="s">
        <v>29</v>
      </c>
      <c r="C20" s="4" t="s">
        <v>19</v>
      </c>
      <c r="D20" s="4" t="s">
        <v>30</v>
      </c>
      <c r="E20" s="5"/>
    </row>
    <row r="21" spans="1:5">
      <c r="A21" s="4">
        <v>0</v>
      </c>
      <c r="B21" s="4">
        <v>1800</v>
      </c>
      <c r="C21" s="4">
        <v>0</v>
      </c>
      <c r="D21" s="4">
        <f>B21+A21*B11</f>
        <v>1800</v>
      </c>
      <c r="E21" s="5"/>
    </row>
    <row r="22" spans="1:5">
      <c r="A22" s="4">
        <v>500</v>
      </c>
      <c r="B22" s="4">
        <v>1800</v>
      </c>
      <c r="C22" s="4">
        <v>2250</v>
      </c>
      <c r="D22" s="4">
        <f>B22+A22*B11</f>
        <v>2925</v>
      </c>
      <c r="E22" s="5"/>
    </row>
    <row r="23" spans="1:5">
      <c r="A23" s="4">
        <v>800</v>
      </c>
      <c r="B23" s="4">
        <v>1800</v>
      </c>
      <c r="C23" s="4">
        <v>3600</v>
      </c>
      <c r="D23" s="4">
        <f>B23+A23*B11</f>
        <v>3600</v>
      </c>
      <c r="E23" s="5"/>
    </row>
    <row r="24" spans="1:5">
      <c r="A24" s="4">
        <v>1000</v>
      </c>
      <c r="B24" s="4">
        <v>1800</v>
      </c>
      <c r="C24" s="4">
        <v>4500</v>
      </c>
      <c r="D24" s="4">
        <f>B24+A24*B11</f>
        <v>4050</v>
      </c>
      <c r="E24" s="5"/>
    </row>
    <row r="44" spans="1:2">
      <c r="A44" s="5" t="s">
        <v>33</v>
      </c>
      <c r="B44" s="5"/>
    </row>
    <row r="45" spans="1:2">
      <c r="A45" s="5" t="s">
        <v>22</v>
      </c>
      <c r="B45" s="5"/>
    </row>
    <row r="46" spans="1:2">
      <c r="A46" s="7" t="s">
        <v>35</v>
      </c>
      <c r="B46" s="5">
        <v>4.5</v>
      </c>
    </row>
    <row r="47" spans="1:2">
      <c r="A47" s="7" t="s">
        <v>36</v>
      </c>
      <c r="B47" s="5">
        <v>1800</v>
      </c>
    </row>
    <row r="48" spans="1:2">
      <c r="A48" s="5" t="s">
        <v>12</v>
      </c>
      <c r="B48">
        <v>1.5</v>
      </c>
    </row>
    <row r="50" spans="1:5">
      <c r="A50" s="5"/>
      <c r="B50" s="6" t="s">
        <v>8</v>
      </c>
      <c r="C50" s="5"/>
      <c r="D50" s="5"/>
      <c r="E50" s="6" t="s">
        <v>8</v>
      </c>
    </row>
    <row r="51" spans="1:5">
      <c r="A51" s="5" t="s">
        <v>5</v>
      </c>
      <c r="B51" s="5">
        <v>500</v>
      </c>
      <c r="C51" s="5"/>
      <c r="D51" s="5" t="s">
        <v>5</v>
      </c>
      <c r="E51" s="5">
        <v>1000</v>
      </c>
    </row>
    <row r="52" spans="1:5">
      <c r="A52" s="5" t="s">
        <v>25</v>
      </c>
      <c r="B52" s="5">
        <f>B46*B51</f>
        <v>2250</v>
      </c>
      <c r="C52" s="5"/>
      <c r="D52" s="5" t="s">
        <v>25</v>
      </c>
      <c r="E52" s="5">
        <f>B46*E51</f>
        <v>4500</v>
      </c>
    </row>
    <row r="53" spans="1:5">
      <c r="A53" s="5" t="s">
        <v>26</v>
      </c>
      <c r="B53" s="5">
        <f>B52-B47</f>
        <v>450</v>
      </c>
      <c r="C53" s="5"/>
      <c r="D53" s="5" t="s">
        <v>26</v>
      </c>
      <c r="E53" s="5">
        <f>E52-B47</f>
        <v>2700</v>
      </c>
    </row>
    <row r="54" spans="1:5">
      <c r="A54" s="5" t="s">
        <v>12</v>
      </c>
      <c r="B54" s="5">
        <f>B48</f>
        <v>1.5</v>
      </c>
      <c r="C54" s="5"/>
      <c r="D54" s="5" t="s">
        <v>12</v>
      </c>
      <c r="E54" s="5">
        <f>B48</f>
        <v>1.5</v>
      </c>
    </row>
    <row r="55" spans="1:5">
      <c r="A55" s="5" t="s">
        <v>27</v>
      </c>
      <c r="B55" s="5">
        <f>B53-B54*B51</f>
        <v>-300</v>
      </c>
      <c r="C55" s="5"/>
      <c r="D55" s="5" t="s">
        <v>27</v>
      </c>
      <c r="E55" s="5">
        <f>E53-E54*E51</f>
        <v>1200</v>
      </c>
    </row>
    <row r="57" spans="1:5">
      <c r="A57" s="5" t="s">
        <v>10</v>
      </c>
      <c r="B57" s="6" t="s">
        <v>8</v>
      </c>
      <c r="C57" s="5"/>
      <c r="D57" s="5"/>
    </row>
    <row r="58" spans="1:5">
      <c r="A58" s="4" t="s">
        <v>31</v>
      </c>
      <c r="B58" s="5">
        <f>B47/(B46-B48)</f>
        <v>600</v>
      </c>
      <c r="C58" s="5"/>
      <c r="D58" s="5"/>
    </row>
    <row r="59" spans="1:5">
      <c r="A59" s="4" t="s">
        <v>32</v>
      </c>
      <c r="B59" s="8">
        <f>(B46-B48)/B46</f>
        <v>0.66666666666666663</v>
      </c>
      <c r="C59" s="5"/>
      <c r="D59" s="5"/>
    </row>
    <row r="60" spans="1:5">
      <c r="A60" s="4" t="s">
        <v>11</v>
      </c>
      <c r="B60" s="5">
        <f>B47/B59</f>
        <v>2700</v>
      </c>
      <c r="C60" s="5"/>
      <c r="D60" s="5"/>
    </row>
    <row r="61" spans="1:5">
      <c r="A61" s="5"/>
      <c r="B61" s="5"/>
      <c r="C61" s="5"/>
      <c r="D61" s="5"/>
    </row>
    <row r="62" spans="1:5">
      <c r="A62" s="3" t="s">
        <v>15</v>
      </c>
      <c r="B62" s="4"/>
      <c r="C62" s="4"/>
      <c r="D62" s="4"/>
    </row>
    <row r="63" spans="1:5">
      <c r="A63" s="3" t="s">
        <v>28</v>
      </c>
      <c r="B63" s="4" t="s">
        <v>29</v>
      </c>
      <c r="C63" s="4" t="s">
        <v>19</v>
      </c>
      <c r="D63" s="4" t="s">
        <v>30</v>
      </c>
    </row>
    <row r="64" spans="1:5">
      <c r="A64" s="4">
        <v>0</v>
      </c>
      <c r="B64" s="4">
        <v>1800</v>
      </c>
      <c r="C64" s="4">
        <v>0</v>
      </c>
      <c r="D64" s="4">
        <f>B64+A64*B48</f>
        <v>1800</v>
      </c>
    </row>
    <row r="65" spans="1:4">
      <c r="A65" s="4">
        <v>500</v>
      </c>
      <c r="B65" s="4">
        <v>1800</v>
      </c>
      <c r="C65" s="4">
        <v>2250</v>
      </c>
      <c r="D65" s="4">
        <f>B65+A65*B48</f>
        <v>2550</v>
      </c>
    </row>
    <row r="66" spans="1:4">
      <c r="A66" s="4">
        <v>600</v>
      </c>
      <c r="B66" s="4">
        <v>1800</v>
      </c>
      <c r="C66" s="4">
        <v>2700</v>
      </c>
      <c r="D66" s="4">
        <f>B66+A66*B48</f>
        <v>2700</v>
      </c>
    </row>
    <row r="67" spans="1:4">
      <c r="A67" s="4">
        <v>1000</v>
      </c>
      <c r="B67" s="4">
        <v>1800</v>
      </c>
      <c r="C67" s="4">
        <v>4500</v>
      </c>
      <c r="D67" s="4">
        <f>B67+A67*B48</f>
        <v>3300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activeCell="A9" sqref="A9"/>
    </sheetView>
  </sheetViews>
  <sheetFormatPr defaultRowHeight="15"/>
  <cols>
    <col min="1" max="1" width="46.42578125" customWidth="1"/>
    <col min="2" max="2" width="28.28515625" customWidth="1"/>
    <col min="3" max="3" width="20.42578125" customWidth="1"/>
  </cols>
  <sheetData>
    <row r="1" spans="1:3">
      <c r="A1" s="4" t="s">
        <v>22</v>
      </c>
      <c r="B1" s="4"/>
      <c r="C1" s="4"/>
    </row>
    <row r="2" spans="1:3" ht="15" customHeight="1">
      <c r="A2" s="9" t="s">
        <v>49</v>
      </c>
      <c r="B2" s="4">
        <v>1800</v>
      </c>
      <c r="C2" s="4"/>
    </row>
    <row r="3" spans="1:3">
      <c r="A3" s="4" t="s">
        <v>37</v>
      </c>
      <c r="B3" s="4">
        <v>4</v>
      </c>
      <c r="C3" s="4"/>
    </row>
    <row r="4" spans="1:3">
      <c r="A4" s="4" t="s">
        <v>50</v>
      </c>
      <c r="B4" s="4">
        <f>B3*0.5</f>
        <v>2</v>
      </c>
      <c r="C4" s="4"/>
    </row>
    <row r="5" spans="1:3">
      <c r="A5" s="4" t="s">
        <v>38</v>
      </c>
      <c r="B5" s="4">
        <v>2000</v>
      </c>
      <c r="C5" s="4"/>
    </row>
    <row r="6" spans="1:3">
      <c r="A6" s="4"/>
      <c r="B6" s="4"/>
      <c r="C6" s="4"/>
    </row>
    <row r="7" spans="1:3">
      <c r="A7" s="4"/>
      <c r="B7" s="4"/>
      <c r="C7" s="4"/>
    </row>
    <row r="8" spans="1:3">
      <c r="A8" s="4" t="s">
        <v>39</v>
      </c>
      <c r="B8" s="4">
        <f>(B3-B4)*B5</f>
        <v>4000</v>
      </c>
      <c r="C8" s="4"/>
    </row>
    <row r="9" spans="1:3">
      <c r="A9" s="4" t="s">
        <v>40</v>
      </c>
      <c r="B9" s="4">
        <f>B5*B3-B2-B8</f>
        <v>2200</v>
      </c>
      <c r="C9" s="4"/>
    </row>
    <row r="10" spans="1:3">
      <c r="A10" s="4"/>
      <c r="B10" s="4"/>
      <c r="C10" s="4"/>
    </row>
    <row r="11" spans="1:3">
      <c r="A11" s="4"/>
      <c r="B11" s="4"/>
      <c r="C11" s="4"/>
    </row>
    <row r="12" spans="1:3">
      <c r="A12" s="4"/>
      <c r="B12" s="4" t="s">
        <v>41</v>
      </c>
      <c r="C12" s="4" t="s">
        <v>42</v>
      </c>
    </row>
    <row r="13" spans="1:3">
      <c r="A13" s="4" t="s">
        <v>43</v>
      </c>
      <c r="B13" s="4">
        <f>B9</f>
        <v>2200</v>
      </c>
      <c r="C13" s="4">
        <f>B9</f>
        <v>2200</v>
      </c>
    </row>
    <row r="14" spans="1:3">
      <c r="A14" s="4" t="s">
        <v>44</v>
      </c>
      <c r="B14" s="4">
        <v>0</v>
      </c>
      <c r="C14" s="10">
        <f>15000*0.06</f>
        <v>900</v>
      </c>
    </row>
    <row r="15" spans="1:3">
      <c r="A15" s="4" t="s">
        <v>45</v>
      </c>
      <c r="B15" s="4">
        <f>B9</f>
        <v>2200</v>
      </c>
      <c r="C15" s="4">
        <f>C13-C14</f>
        <v>1300</v>
      </c>
    </row>
    <row r="16" spans="1:3">
      <c r="A16" s="4" t="s">
        <v>46</v>
      </c>
      <c r="B16" s="4">
        <f>B15*0.5</f>
        <v>1100</v>
      </c>
      <c r="C16" s="4">
        <f>C15*0.5</f>
        <v>650</v>
      </c>
    </row>
    <row r="17" spans="1:3">
      <c r="A17" s="4" t="s">
        <v>47</v>
      </c>
      <c r="B17" s="4">
        <f>B15-B16</f>
        <v>1100</v>
      </c>
      <c r="C17" s="4">
        <f>C15-C16</f>
        <v>650</v>
      </c>
    </row>
    <row r="18" spans="1:3">
      <c r="A18" s="4" t="s">
        <v>48</v>
      </c>
      <c r="B18" s="4">
        <f>B17/200</f>
        <v>5.5</v>
      </c>
      <c r="C18" s="4">
        <f>C17/100</f>
        <v>6.5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1ο ερώτημα</vt:lpstr>
      <vt:lpstr>2ο ερώτημα</vt:lpstr>
      <vt:lpstr>3ο ερώτημα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2017-12-10T22:20:18Z</dcterms:modified>
</cp:coreProperties>
</file>